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115" windowHeight="12330" activeTab="0"/>
  </bookViews>
  <sheets>
    <sheet name="Risk free rate" sheetId="1" r:id="rId1"/>
    <sheet name="Inflatio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Ruthven</author>
  </authors>
  <commentList>
    <comment ref="A1" authorId="0">
      <text>
        <r>
          <rPr>
            <b/>
            <sz val="9"/>
            <rFont val="Tahoma"/>
            <family val="2"/>
          </rPr>
          <t>Greg Ruthven:</t>
        </r>
        <r>
          <rPr>
            <sz val="9"/>
            <rFont val="Tahoma"/>
            <family val="2"/>
          </rPr>
          <t xml:space="preserve">
Sourced from Table F16, available at http://www.rba.gov.au/statistics/tables/</t>
        </r>
      </text>
    </comment>
  </commentList>
</comments>
</file>

<file path=xl/comments2.xml><?xml version="1.0" encoding="utf-8"?>
<comments xmlns="http://schemas.openxmlformats.org/spreadsheetml/2006/main">
  <authors>
    <author>Greg Ruthven</author>
  </authors>
  <commentList>
    <comment ref="D4" authorId="0">
      <text>
        <r>
          <rPr>
            <b/>
            <sz val="9"/>
            <rFont val="Tahoma"/>
            <family val="2"/>
          </rPr>
          <t>Greg Ruthven:</t>
        </r>
        <r>
          <rPr>
            <sz val="9"/>
            <rFont val="Tahoma"/>
            <family val="2"/>
          </rPr>
          <t xml:space="preserve">
Midpoint between:
* 2.5%, being the middle of the RBA's forecast of 2</t>
        </r>
        <r>
          <rPr>
            <sz val="9"/>
            <rFont val="Arial"/>
            <family val="2"/>
          </rPr>
          <t>½</t>
        </r>
        <r>
          <rPr>
            <sz val="9"/>
            <rFont val="Tahoma"/>
            <family val="2"/>
          </rPr>
          <t>-3</t>
        </r>
        <r>
          <rPr>
            <sz val="9"/>
            <rFont val="Arial"/>
            <family val="2"/>
          </rPr>
          <t>½</t>
        </r>
        <r>
          <rPr>
            <sz val="9"/>
            <rFont val="Tahoma"/>
            <family val="2"/>
          </rPr>
          <t>% for the year ending Dec 2014 (August 2012 Statement on Monetary Policy)
* 2.5%, being the midpoint of the RBA's target band of inflation of 2-3%.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<sst xmlns="http://schemas.openxmlformats.org/spreadsheetml/2006/main" count="18" uniqueCount="18">
  <si>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Issue ID</t>
  </si>
  <si>
    <t>Maturity</t>
  </si>
  <si>
    <t>TB128</t>
  </si>
  <si>
    <t>TB133</t>
  </si>
  <si>
    <t>RBA Bond Yields</t>
  </si>
  <si>
    <t>Date</t>
  </si>
  <si>
    <t>Interpolated 10 year yield</t>
  </si>
  <si>
    <t>Date + 10 years</t>
  </si>
  <si>
    <t>calculated as the annualised yield, 20-day average</t>
  </si>
  <si>
    <t xml:space="preserve">Nominal risk free rate  </t>
  </si>
  <si>
    <t>Growth rate</t>
  </si>
  <si>
    <t>Year ending</t>
  </si>
  <si>
    <t>Inflation i</t>
  </si>
  <si>
    <t xml:space="preserve">  calculated as the geometric mean</t>
  </si>
  <si>
    <t>CPI</t>
  </si>
  <si>
    <t>Source</t>
  </si>
  <si>
    <t>RBA Statement on Monetary Policy</t>
  </si>
  <si>
    <t>Mid-point of RBA target range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</si>
</sst>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[$-C09]d\ mmmm\ yyyy;@"/>
    <numFmt numFmtId="168" formatCode="_-* #,##0.000_-;\-* #,##0.0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/>
    </xf>
    <xf numFmtId="15" fontId="42" fillId="33" borderId="0" xfId="0" applyNumberFormat="1" applyFont="1" applyFill="1" applyAlignment="1" applyProtection="1">
      <alignment horizontal="center"/>
      <protection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10" fontId="43" fillId="33" borderId="0" xfId="57" applyNumberFormat="1" applyFont="1" applyFill="1" applyAlignment="1">
      <alignment/>
    </xf>
    <xf numFmtId="0" fontId="43" fillId="33" borderId="0" xfId="0" applyFont="1" applyFill="1" applyAlignment="1">
      <alignment/>
    </xf>
    <xf numFmtId="167" fontId="41" fillId="3" borderId="0" xfId="0" applyNumberFormat="1" applyFont="1" applyFill="1" applyAlignment="1">
      <alignment/>
    </xf>
    <xf numFmtId="167" fontId="41" fillId="2" borderId="0" xfId="0" applyNumberFormat="1" applyFont="1" applyFill="1" applyAlignment="1">
      <alignment/>
    </xf>
    <xf numFmtId="10" fontId="42" fillId="0" borderId="0" xfId="0" applyNumberFormat="1" applyFont="1" applyAlignment="1" applyProtection="1">
      <alignment/>
      <protection locked="0"/>
    </xf>
    <xf numFmtId="168" fontId="42" fillId="0" borderId="0" xfId="42" applyNumberFormat="1" applyFont="1" applyAlignment="1" applyProtection="1">
      <alignment/>
      <protection/>
    </xf>
    <xf numFmtId="10" fontId="43" fillId="33" borderId="0" xfId="57" applyNumberFormat="1" applyFont="1" applyFill="1" applyAlignment="1">
      <alignment horizontal="center"/>
    </xf>
    <xf numFmtId="15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/>
      <protection locked="0"/>
    </xf>
    <xf numFmtId="0" fontId="41" fillId="33" borderId="0" xfId="0" applyFont="1" applyFill="1" applyAlignment="1">
      <alignment horizontal="center"/>
    </xf>
    <xf numFmtId="167" fontId="41" fillId="5" borderId="0" xfId="0" applyNumberFormat="1" applyFont="1" applyFill="1" applyAlignment="1">
      <alignment horizontal="center"/>
    </xf>
    <xf numFmtId="10" fontId="42" fillId="0" borderId="0" xfId="0" applyNumberFormat="1" applyFont="1" applyAlignment="1" applyProtection="1">
      <alignment horizontal="right"/>
      <protection locked="0"/>
    </xf>
    <xf numFmtId="168" fontId="42" fillId="0" borderId="0" xfId="42" applyNumberFormat="1" applyFont="1" applyAlignment="1" applyProtection="1">
      <alignment horizontal="center"/>
      <protection/>
    </xf>
    <xf numFmtId="0" fontId="41" fillId="2" borderId="0" xfId="0" applyFont="1" applyFill="1" applyAlignment="1">
      <alignment horizontal="center" wrapText="1"/>
    </xf>
    <xf numFmtId="0" fontId="41" fillId="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5.28125" style="1" customWidth="1"/>
    <col min="2" max="3" width="9.140625" style="1" customWidth="1"/>
    <col min="4" max="4" width="10.140625" style="1" bestFit="1" customWidth="1"/>
    <col min="5" max="5" width="11.7109375" style="1" customWidth="1"/>
    <col min="6" max="16384" width="9.140625" style="1" customWidth="1"/>
  </cols>
  <sheetData>
    <row r="1" spans="1:3" ht="12.75">
      <c r="A1" s="23" t="s">
        <v>4</v>
      </c>
      <c r="B1" s="23"/>
      <c r="C1" s="23"/>
    </row>
    <row r="2" spans="1:3" ht="12.75">
      <c r="A2" s="6" t="s">
        <v>0</v>
      </c>
      <c r="B2" s="4" t="s">
        <v>2</v>
      </c>
      <c r="C2" s="4" t="s">
        <v>3</v>
      </c>
    </row>
    <row r="3" spans="1:3" ht="12.75">
      <c r="A3" s="6" t="s">
        <v>1</v>
      </c>
      <c r="B3" s="5">
        <v>44757</v>
      </c>
      <c r="C3" s="5">
        <v>45037</v>
      </c>
    </row>
    <row r="4" ht="12.75"/>
    <row r="5" spans="1:5" ht="38.25">
      <c r="A5" s="7" t="s">
        <v>5</v>
      </c>
      <c r="B5" s="7"/>
      <c r="C5" s="7"/>
      <c r="D5" s="8" t="s">
        <v>7</v>
      </c>
      <c r="E5" s="8" t="s">
        <v>6</v>
      </c>
    </row>
    <row r="6" spans="1:5" ht="12.75">
      <c r="A6" s="21">
        <v>41155</v>
      </c>
      <c r="B6" s="22">
        <v>2.99</v>
      </c>
      <c r="C6" s="22">
        <v>3.065</v>
      </c>
      <c r="D6" s="10">
        <f aca="true" t="shared" si="0" ref="D6:D21">DATE(YEAR(A6)+10,MONTH(A6),DAY(A6))</f>
        <v>44807</v>
      </c>
      <c r="E6" s="9">
        <f aca="true" t="shared" si="1" ref="E6:E21">B6+(D6-B$3)*(C6-B6)/(C$3-B$3)</f>
        <v>3.0033928571428574</v>
      </c>
    </row>
    <row r="7" spans="1:5" ht="12.75">
      <c r="A7" s="21">
        <v>41156</v>
      </c>
      <c r="B7" s="22">
        <v>3.01</v>
      </c>
      <c r="C7" s="22">
        <v>3.09</v>
      </c>
      <c r="D7" s="10">
        <f t="shared" si="0"/>
        <v>44808</v>
      </c>
      <c r="E7" s="9">
        <f t="shared" si="1"/>
        <v>3.0245714285714285</v>
      </c>
    </row>
    <row r="8" spans="1:5" ht="12.75">
      <c r="A8" s="21">
        <v>41157</v>
      </c>
      <c r="B8" s="22">
        <v>2.955</v>
      </c>
      <c r="C8" s="22">
        <v>3.035</v>
      </c>
      <c r="D8" s="10">
        <f t="shared" si="0"/>
        <v>44809</v>
      </c>
      <c r="E8" s="9">
        <f t="shared" si="1"/>
        <v>2.9698571428571428</v>
      </c>
    </row>
    <row r="9" spans="1:5" ht="12.75">
      <c r="A9" s="21">
        <v>41158</v>
      </c>
      <c r="B9" s="22">
        <v>3.015</v>
      </c>
      <c r="C9" s="22">
        <v>3.095</v>
      </c>
      <c r="D9" s="10">
        <f t="shared" si="0"/>
        <v>44810</v>
      </c>
      <c r="E9" s="9">
        <f t="shared" si="1"/>
        <v>3.0301428571428572</v>
      </c>
    </row>
    <row r="10" spans="1:5" ht="12.75">
      <c r="A10" s="21">
        <v>41159</v>
      </c>
      <c r="B10" s="22">
        <v>3.12</v>
      </c>
      <c r="C10" s="22">
        <v>3.2</v>
      </c>
      <c r="D10" s="10">
        <f t="shared" si="0"/>
        <v>44811</v>
      </c>
      <c r="E10" s="9">
        <f t="shared" si="1"/>
        <v>3.1354285714285717</v>
      </c>
    </row>
    <row r="11" spans="1:5" ht="12.75">
      <c r="A11" s="21">
        <v>41162</v>
      </c>
      <c r="B11" s="22">
        <v>3.045</v>
      </c>
      <c r="C11" s="22">
        <v>3.125</v>
      </c>
      <c r="D11" s="10">
        <f t="shared" si="0"/>
        <v>44814</v>
      </c>
      <c r="E11" s="9">
        <f t="shared" si="1"/>
        <v>3.0612857142857144</v>
      </c>
    </row>
    <row r="12" spans="1:5" ht="12.75">
      <c r="A12" s="21">
        <v>41163</v>
      </c>
      <c r="B12" s="22">
        <v>3.035</v>
      </c>
      <c r="C12" s="22">
        <v>3.115</v>
      </c>
      <c r="D12" s="10">
        <f t="shared" si="0"/>
        <v>44815</v>
      </c>
      <c r="E12" s="9">
        <f t="shared" si="1"/>
        <v>3.0515714285714286</v>
      </c>
    </row>
    <row r="13" spans="1:5" ht="12.75">
      <c r="A13" s="21">
        <v>41164</v>
      </c>
      <c r="B13" s="22">
        <v>3.09</v>
      </c>
      <c r="C13" s="22">
        <v>3.175</v>
      </c>
      <c r="D13" s="10">
        <f t="shared" si="0"/>
        <v>44816</v>
      </c>
      <c r="E13" s="9">
        <f t="shared" si="1"/>
        <v>3.107910714285714</v>
      </c>
    </row>
    <row r="14" spans="1:5" ht="12.75">
      <c r="A14" s="21">
        <v>41165</v>
      </c>
      <c r="B14" s="22">
        <v>3.14</v>
      </c>
      <c r="C14" s="22">
        <v>3.225</v>
      </c>
      <c r="D14" s="10">
        <f t="shared" si="0"/>
        <v>44817</v>
      </c>
      <c r="E14" s="9">
        <f t="shared" si="1"/>
        <v>3.1582142857142856</v>
      </c>
    </row>
    <row r="15" spans="1:5" ht="12.75">
      <c r="A15" s="21">
        <v>41166</v>
      </c>
      <c r="B15" s="22">
        <v>3.195</v>
      </c>
      <c r="C15" s="22">
        <v>3.28</v>
      </c>
      <c r="D15" s="10">
        <f t="shared" si="0"/>
        <v>44818</v>
      </c>
      <c r="E15" s="9">
        <f t="shared" si="1"/>
        <v>3.213517857142857</v>
      </c>
    </row>
    <row r="16" spans="1:5" ht="12.75">
      <c r="A16" s="21">
        <v>41169</v>
      </c>
      <c r="B16" s="22">
        <v>3.34</v>
      </c>
      <c r="C16" s="22">
        <v>3.425</v>
      </c>
      <c r="D16" s="10">
        <f t="shared" si="0"/>
        <v>44821</v>
      </c>
      <c r="E16" s="9">
        <f t="shared" si="1"/>
        <v>3.3594285714285714</v>
      </c>
    </row>
    <row r="17" spans="1:5" ht="12.75">
      <c r="A17" s="21">
        <v>41170</v>
      </c>
      <c r="B17" s="22">
        <v>3.245</v>
      </c>
      <c r="C17" s="22">
        <v>3.325</v>
      </c>
      <c r="D17" s="10">
        <f t="shared" si="0"/>
        <v>44822</v>
      </c>
      <c r="E17" s="9">
        <f t="shared" si="1"/>
        <v>3.263571428571429</v>
      </c>
    </row>
    <row r="18" spans="1:5" ht="12.75">
      <c r="A18" s="21">
        <v>41171</v>
      </c>
      <c r="B18" s="22">
        <v>3.265</v>
      </c>
      <c r="C18" s="22">
        <v>3.35</v>
      </c>
      <c r="D18" s="10">
        <f t="shared" si="0"/>
        <v>44823</v>
      </c>
      <c r="E18" s="9">
        <f t="shared" si="1"/>
        <v>3.2850357142857143</v>
      </c>
    </row>
    <row r="19" spans="1:5" ht="12.75">
      <c r="A19" s="21">
        <v>41172</v>
      </c>
      <c r="B19" s="22">
        <v>3.15</v>
      </c>
      <c r="C19" s="22">
        <v>3.23</v>
      </c>
      <c r="D19" s="10">
        <f t="shared" si="0"/>
        <v>44824</v>
      </c>
      <c r="E19" s="9">
        <f t="shared" si="1"/>
        <v>3.169142857142857</v>
      </c>
    </row>
    <row r="20" spans="1:5" ht="12.75">
      <c r="A20" s="21">
        <v>41173</v>
      </c>
      <c r="B20" s="22">
        <v>3.21</v>
      </c>
      <c r="C20" s="22">
        <v>3.29</v>
      </c>
      <c r="D20" s="10">
        <f t="shared" si="0"/>
        <v>44825</v>
      </c>
      <c r="E20" s="9">
        <f t="shared" si="1"/>
        <v>3.2294285714285715</v>
      </c>
    </row>
    <row r="21" spans="1:5" ht="12.75">
      <c r="A21" s="21">
        <v>41176</v>
      </c>
      <c r="B21" s="22">
        <v>3.145</v>
      </c>
      <c r="C21" s="22">
        <v>3.23</v>
      </c>
      <c r="D21" s="10">
        <f t="shared" si="0"/>
        <v>44828</v>
      </c>
      <c r="E21" s="9">
        <f t="shared" si="1"/>
        <v>3.1665535714285715</v>
      </c>
    </row>
    <row r="22" spans="1:5" ht="12.75">
      <c r="A22" s="21">
        <v>41177</v>
      </c>
      <c r="B22" s="22">
        <v>3.075</v>
      </c>
      <c r="C22" s="22">
        <v>3.16</v>
      </c>
      <c r="D22" s="10">
        <f>DATE(YEAR(A22)+10,MONTH(A22),DAY(A22))</f>
        <v>44829</v>
      </c>
      <c r="E22" s="9">
        <f>B22+(D22-B$3)*(C22-B22)/(C$3-B$3)</f>
        <v>3.096857142857143</v>
      </c>
    </row>
    <row r="23" spans="1:5" ht="12.75">
      <c r="A23" s="21">
        <v>41178</v>
      </c>
      <c r="B23" s="22">
        <v>2.98</v>
      </c>
      <c r="C23" s="22">
        <v>3.065</v>
      </c>
      <c r="D23" s="10">
        <f>DATE(YEAR(A23)+10,MONTH(A23),DAY(A23))</f>
        <v>44830</v>
      </c>
      <c r="E23" s="9">
        <f>B23+(D23-B$3)*(C23-B23)/(C$3-B$3)</f>
        <v>3.002160714285714</v>
      </c>
    </row>
    <row r="24" spans="1:5" ht="12.75">
      <c r="A24" s="21">
        <v>41179</v>
      </c>
      <c r="B24" s="22">
        <v>2.935</v>
      </c>
      <c r="C24" s="22">
        <v>3.02</v>
      </c>
      <c r="D24" s="10">
        <f>DATE(YEAR(A24)+10,MONTH(A24),DAY(A24))</f>
        <v>44831</v>
      </c>
      <c r="E24" s="9">
        <f>B24+(D24-B$3)*(C24-B24)/(C$3-B$3)</f>
        <v>2.957464285714286</v>
      </c>
    </row>
    <row r="25" spans="1:5" ht="12.75">
      <c r="A25" s="21">
        <v>41180</v>
      </c>
      <c r="B25" s="22">
        <v>2.905</v>
      </c>
      <c r="C25" s="22">
        <v>2.985</v>
      </c>
      <c r="D25" s="10">
        <f>DATE(YEAR(A25)+10,MONTH(A25),DAY(A25))</f>
        <v>44832</v>
      </c>
      <c r="E25" s="9">
        <f>B25+(D25-B$3)*(C25-B25)/(C$3-B$3)</f>
        <v>2.926428571428571</v>
      </c>
    </row>
    <row r="26" spans="1:3" ht="12.75">
      <c r="A26" s="2"/>
      <c r="B26" s="2"/>
      <c r="C26" s="2"/>
    </row>
    <row r="27" spans="1:6" ht="12.75">
      <c r="A27" s="11"/>
      <c r="B27" s="11"/>
      <c r="C27" s="11"/>
      <c r="D27" s="12" t="s">
        <v>9</v>
      </c>
      <c r="E27" s="20">
        <f>(1+AVERAGE(E6:E25)/(2*100))^2-1</f>
        <v>0.031347877674124947</v>
      </c>
      <c r="F27" s="1" t="s">
        <v>8</v>
      </c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3"/>
  <ignoredErrors>
    <ignoredError sqref="D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1" bestFit="1" customWidth="1"/>
    <col min="2" max="3" width="10.7109375" style="1" customWidth="1"/>
    <col min="4" max="5" width="5.7109375" style="1" customWidth="1"/>
    <col min="6" max="12" width="10.7109375" style="1" customWidth="1"/>
    <col min="13" max="16384" width="9.140625" style="1" customWidth="1"/>
  </cols>
  <sheetData>
    <row r="1" ht="12.75"/>
    <row r="2" spans="1:12" ht="25.5" customHeight="1">
      <c r="A2" s="3" t="s">
        <v>15</v>
      </c>
      <c r="B2" s="27" t="s">
        <v>16</v>
      </c>
      <c r="C2" s="27"/>
      <c r="D2" s="27"/>
      <c r="E2" s="28" t="s">
        <v>17</v>
      </c>
      <c r="F2" s="28"/>
      <c r="G2" s="28"/>
      <c r="H2" s="28"/>
      <c r="I2" s="28"/>
      <c r="J2" s="28"/>
      <c r="K2" s="28"/>
      <c r="L2" s="28"/>
    </row>
    <row r="3" spans="1:12" ht="12.75">
      <c r="A3" s="13" t="s">
        <v>11</v>
      </c>
      <c r="B3" s="17">
        <v>41426</v>
      </c>
      <c r="C3" s="17">
        <v>41791</v>
      </c>
      <c r="D3" s="24">
        <v>42156</v>
      </c>
      <c r="E3" s="24"/>
      <c r="F3" s="16">
        <v>42522</v>
      </c>
      <c r="G3" s="16">
        <v>42887</v>
      </c>
      <c r="H3" s="16">
        <v>43252</v>
      </c>
      <c r="I3" s="16">
        <v>43617</v>
      </c>
      <c r="J3" s="16">
        <v>43983</v>
      </c>
      <c r="K3" s="16">
        <v>44348</v>
      </c>
      <c r="L3" s="16">
        <v>44713</v>
      </c>
    </row>
    <row r="4" spans="1:12" ht="12.75">
      <c r="A4" s="13" t="s">
        <v>14</v>
      </c>
      <c r="B4" s="18">
        <v>0.0325</v>
      </c>
      <c r="C4" s="18">
        <v>0.025</v>
      </c>
      <c r="D4" s="25">
        <v>0.025</v>
      </c>
      <c r="E4" s="25"/>
      <c r="F4" s="18">
        <v>0.025</v>
      </c>
      <c r="G4" s="18">
        <v>0.025</v>
      </c>
      <c r="H4" s="18">
        <v>0.025</v>
      </c>
      <c r="I4" s="18">
        <v>0.025</v>
      </c>
      <c r="J4" s="18">
        <v>0.025</v>
      </c>
      <c r="K4" s="18">
        <v>0.025</v>
      </c>
      <c r="L4" s="18">
        <v>0.025</v>
      </c>
    </row>
    <row r="5" spans="1:12" ht="12.75">
      <c r="A5" s="13" t="s">
        <v>10</v>
      </c>
      <c r="B5" s="19">
        <f>1+B4</f>
        <v>1.0325</v>
      </c>
      <c r="C5" s="19">
        <f aca="true" t="shared" si="0" ref="C5:L5">1+C4</f>
        <v>1.025</v>
      </c>
      <c r="D5" s="26">
        <f t="shared" si="0"/>
        <v>1.025</v>
      </c>
      <c r="E5" s="26"/>
      <c r="F5" s="19">
        <f t="shared" si="0"/>
        <v>1.025</v>
      </c>
      <c r="G5" s="19">
        <f t="shared" si="0"/>
        <v>1.025</v>
      </c>
      <c r="H5" s="19">
        <f t="shared" si="0"/>
        <v>1.025</v>
      </c>
      <c r="I5" s="19">
        <f t="shared" si="0"/>
        <v>1.025</v>
      </c>
      <c r="J5" s="19">
        <f t="shared" si="0"/>
        <v>1.025</v>
      </c>
      <c r="K5" s="19">
        <f t="shared" si="0"/>
        <v>1.025</v>
      </c>
      <c r="L5" s="19">
        <f t="shared" si="0"/>
        <v>1.025</v>
      </c>
    </row>
    <row r="6" ht="12.75"/>
    <row r="7" spans="1:3" ht="12.75">
      <c r="A7" s="15" t="s">
        <v>12</v>
      </c>
      <c r="B7" s="14">
        <f>PRODUCT(B5:L5)^(1/COUNTA(B5:L5))-1</f>
        <v>0.02574754187152073</v>
      </c>
      <c r="C7" s="1" t="s">
        <v>13</v>
      </c>
    </row>
    <row r="8" ht="12.75"/>
    <row r="9" ht="12.75"/>
  </sheetData>
  <sheetProtection/>
  <mergeCells count="5">
    <mergeCell ref="D3:E3"/>
    <mergeCell ref="D4:E4"/>
    <mergeCell ref="D5:E5"/>
    <mergeCell ref="B2:D2"/>
    <mergeCell ref="E2:L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Ruthven</dc:creator>
  <cp:keywords/>
  <dc:description/>
  <cp:lastModifiedBy>Greg Ruthven</cp:lastModifiedBy>
  <dcterms:created xsi:type="dcterms:W3CDTF">2012-09-21T07:57:21Z</dcterms:created>
  <dcterms:modified xsi:type="dcterms:W3CDTF">2012-11-21T09:02:04Z</dcterms:modified>
  <cp:category/>
  <cp:version/>
  <cp:contentType/>
  <cp:contentStatus/>
</cp:coreProperties>
</file>