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bodger\Documents\Uploads June 2017\VAPR\"/>
    </mc:Choice>
  </mc:AlternateContent>
  <bookViews>
    <workbookView xWindow="0" yWindow="0" windowWidth="19200" windowHeight="11595" tabRatio="854"/>
  </bookViews>
  <sheets>
    <sheet name="Introduction" sheetId="1" r:id="rId1"/>
    <sheet name="Maximum demand 1" sheetId="2" r:id="rId2"/>
    <sheet name="Maximum demand 2" sheetId="5" r:id="rId3"/>
    <sheet name="High export to NSW 1" sheetId="4" r:id="rId4"/>
    <sheet name="High export to NSW 2" sheetId="6" r:id="rId5"/>
  </sheets>
  <definedNames>
    <definedName name="_xlnm._FilterDatabase" localSheetId="1" hidden="1">'Maximum demand 1'!$A$2:$H$137</definedName>
    <definedName name="_ftn1" localSheetId="0">Introduction!#REF!</definedName>
    <definedName name="_ftn2" localSheetId="0">Introduction!$A$24</definedName>
    <definedName name="_ftnref1" localSheetId="0">Introduction!$A$3</definedName>
    <definedName name="_ftnref2" localSheetId="0">Introduction!$A$19</definedName>
    <definedName name="_Toc296601964" localSheetId="0">Introduction!#REF!</definedName>
    <definedName name="_Toc390415463" localSheetId="0">Introduction!$A$1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19" i="2" l="1"/>
  <c r="I137" i="2" l="1"/>
  <c r="I136" i="2"/>
  <c r="I135" i="2"/>
  <c r="I134" i="2"/>
  <c r="I133" i="2"/>
  <c r="I132" i="2"/>
  <c r="I131" i="2"/>
  <c r="I130" i="2"/>
  <c r="I129" i="2"/>
  <c r="I128" i="2"/>
  <c r="I127" i="2"/>
  <c r="I126" i="2"/>
  <c r="I125" i="2"/>
  <c r="I124" i="2"/>
  <c r="I123" i="2"/>
  <c r="I122" i="2"/>
  <c r="I121" i="2"/>
  <c r="I120" i="2"/>
  <c r="I119" i="2"/>
  <c r="I118" i="2"/>
  <c r="I117" i="2"/>
  <c r="I116" i="2"/>
  <c r="I115" i="2"/>
  <c r="I114" i="2"/>
  <c r="I113" i="2"/>
  <c r="I112" i="2"/>
  <c r="I111" i="2"/>
  <c r="I110" i="2"/>
  <c r="I109" i="2"/>
  <c r="I108" i="2"/>
  <c r="I107" i="2"/>
  <c r="I106" i="2"/>
  <c r="I105" i="2"/>
  <c r="I104" i="2"/>
  <c r="I103" i="2"/>
  <c r="I102" i="2"/>
  <c r="I101" i="2"/>
  <c r="I100" i="2"/>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7" i="2"/>
  <c r="I6" i="2"/>
  <c r="I5" i="2"/>
  <c r="I4" i="2"/>
  <c r="J3" i="2" l="1"/>
  <c r="J4" i="2"/>
  <c r="J5" i="2"/>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21" i="2"/>
  <c r="J122" i="2"/>
  <c r="J123" i="2"/>
  <c r="J124" i="2"/>
  <c r="J125" i="2"/>
  <c r="J126" i="2"/>
  <c r="J127" i="2"/>
  <c r="J128" i="2"/>
  <c r="J129" i="2"/>
  <c r="J130" i="2"/>
  <c r="J131" i="2"/>
  <c r="J132" i="2"/>
  <c r="J133" i="2"/>
  <c r="J134" i="2"/>
  <c r="J135" i="2"/>
  <c r="J136" i="2"/>
  <c r="J137" i="2"/>
  <c r="J120" i="2"/>
  <c r="J18" i="4" l="1"/>
  <c r="J3" i="4"/>
  <c r="J4" i="4"/>
  <c r="J5" i="4"/>
  <c r="J6" i="4"/>
  <c r="J7" i="4"/>
  <c r="J8" i="4"/>
  <c r="J9" i="4"/>
  <c r="J10" i="4"/>
  <c r="J11" i="4"/>
  <c r="J12" i="4"/>
  <c r="J13" i="4"/>
  <c r="J14" i="4"/>
  <c r="J15" i="4"/>
  <c r="J16" i="4"/>
  <c r="J17" i="4"/>
  <c r="I4" i="4"/>
  <c r="I5" i="4"/>
  <c r="I6" i="4"/>
  <c r="I7" i="4"/>
  <c r="I8" i="4"/>
  <c r="I9" i="4"/>
  <c r="I10" i="4"/>
  <c r="I11" i="4"/>
  <c r="I12" i="4"/>
  <c r="I13" i="4"/>
  <c r="I14" i="4"/>
  <c r="I15" i="4"/>
  <c r="I16" i="4"/>
  <c r="I17" i="4"/>
  <c r="I18" i="4"/>
  <c r="I3" i="4"/>
  <c r="I3" i="2" l="1"/>
  <c r="D17" i="5" l="1"/>
  <c r="B17" i="5"/>
</calcChain>
</file>

<file path=xl/sharedStrings.xml><?xml version="1.0" encoding="utf-8"?>
<sst xmlns="http://schemas.openxmlformats.org/spreadsheetml/2006/main" count="444" uniqueCount="230">
  <si>
    <t>Region</t>
  </si>
  <si>
    <t>Voltage</t>
  </si>
  <si>
    <t>Lines/transformers</t>
  </si>
  <si>
    <t>Continuous rating (N)</t>
  </si>
  <si>
    <t>Short–term rating (N–1)</t>
  </si>
  <si>
    <t>Rating type</t>
  </si>
  <si>
    <t>Eastern Corridor</t>
  </si>
  <si>
    <t>500 kV</t>
  </si>
  <si>
    <t>S</t>
  </si>
  <si>
    <t>220 kV</t>
  </si>
  <si>
    <t>D/W</t>
  </si>
  <si>
    <t>D</t>
  </si>
  <si>
    <t>500/220 kV</t>
  </si>
  <si>
    <t>South–West Corridor</t>
  </si>
  <si>
    <t>275 kV</t>
  </si>
  <si>
    <t>500/275 kV</t>
  </si>
  <si>
    <t>Northern Corridor</t>
  </si>
  <si>
    <t>330 kV</t>
  </si>
  <si>
    <t>330/220 kV</t>
  </si>
  <si>
    <t>Greater Melbourne and Geelong</t>
  </si>
  <si>
    <t>500/330 kV</t>
  </si>
  <si>
    <t>Regional Victoria</t>
  </si>
  <si>
    <t xml:space="preserve"> </t>
  </si>
  <si>
    <t>Hazelwood 500kV - Loy Yang 500kV 1</t>
  </si>
  <si>
    <t>Hazelwood 500kV - Loy Yang 500kV 2</t>
  </si>
  <si>
    <t>Hazelwood 500kV - Loy Yang 500kV 3</t>
  </si>
  <si>
    <t>Hazelwood 500kV - South Morang 500kV 1</t>
  </si>
  <si>
    <t>Hazelwood 500kV - South Morang 500kV 2</t>
  </si>
  <si>
    <t>Cranbourne 500kV - Hazelwood 500kV 1</t>
  </si>
  <si>
    <t>Hazelwood 220kV - Yallourn 220kV 1</t>
  </si>
  <si>
    <t>Hazelwood 220kV - Yallourn 220kV 2</t>
  </si>
  <si>
    <t>Hazelwood 220kV - Rowville 220kV 1</t>
  </si>
  <si>
    <t>Hazelwood 220kV - Rowville 220kV 2</t>
  </si>
  <si>
    <t>Morwell 220kV 1 - Hazelwood PS 220kV 1</t>
  </si>
  <si>
    <t>Jeeralang 220kV - Morwell 220kV 1</t>
  </si>
  <si>
    <t>Jeeralang 220kV - Morwell 220kV 2</t>
  </si>
  <si>
    <t>Hazelwood 220kV - Jeeralang 220kV 1</t>
  </si>
  <si>
    <t>Hazelwood220kV - Jeeralang 220kV 2</t>
  </si>
  <si>
    <t>Hazelwood 220kV - Jeeralang 220kV 3</t>
  </si>
  <si>
    <t>Hazelwood 220kV - Jeeralang 220kV 4</t>
  </si>
  <si>
    <t>Rowville 500/220kV A1 Transformer</t>
  </si>
  <si>
    <t>Rowville 500/220kV A2 Transformer</t>
  </si>
  <si>
    <t>Hazelwood 500/220kV A1 Transformer</t>
  </si>
  <si>
    <t>Hazelwood 500/220kV A2 Transformer</t>
  </si>
  <si>
    <t>Hazelwood 500/220kV A3 Transformer</t>
  </si>
  <si>
    <t>Hazelwood 500/220kV A4 Transformer</t>
  </si>
  <si>
    <t>Heywood 500kV - Tarrone  500kV 1</t>
  </si>
  <si>
    <t>Moorabool 500kV - Tarrone 500kV 1</t>
  </si>
  <si>
    <t>Moorabool 500kV - Mortlake 500kV 1</t>
  </si>
  <si>
    <t>Mortlake 500kV - Heywood 500kV 1</t>
  </si>
  <si>
    <t>Heywood 500kV - Portland Al 500kV 1</t>
  </si>
  <si>
    <t>Heywood 500kV - Portland Al 500kV 2</t>
  </si>
  <si>
    <t>Heywood 275kV - South East 275kV 1</t>
  </si>
  <si>
    <t>Heywood 275kV - South East 275kV 2</t>
  </si>
  <si>
    <t>Dederang 330kV - Wodonga  330kV 1</t>
  </si>
  <si>
    <t>Dederang 330kV - Murray 330kV 1</t>
  </si>
  <si>
    <t>Dederang 330kV - Murray 330kV 2</t>
  </si>
  <si>
    <t>Dederang 330kV - South Morang 330kV 1</t>
  </si>
  <si>
    <t>Dederang 330kV - South Morang 330kV 2</t>
  </si>
  <si>
    <t>Dederang 220kV - Mount Beauty 220kV 1</t>
  </si>
  <si>
    <t>Dederang 220kV - Mount Beauty 220kV 2</t>
  </si>
  <si>
    <t xml:space="preserve">Dartmouth 220kV 1 - Mount Beauty 220kV </t>
  </si>
  <si>
    <t>Bogong 220kV - Mount Beauty 220kV 1</t>
  </si>
  <si>
    <t>Mount Beauty 220kV - West Kiewa 220kV 1</t>
  </si>
  <si>
    <t>Eildon 220kV - Thomastown 220kV 1</t>
  </si>
  <si>
    <t>Eildon 220kV - Mount Beauty 220kV 1</t>
  </si>
  <si>
    <t>Eildon 220kV - Mount Beauty 220kV 2</t>
  </si>
  <si>
    <t>Dederang 330/220kV H1 Transformer</t>
  </si>
  <si>
    <t>Dederang 330/220kV H2 Transformer</t>
  </si>
  <si>
    <t>Dederang 330/220kV H3 Transformer</t>
  </si>
  <si>
    <t>Moorabool 500kV - Sydenham 500kV 1</t>
  </si>
  <si>
    <t>Moorabool 500kV - Sydenham 500kV 2</t>
  </si>
  <si>
    <t>Keilor 500kV - Sydenham 500kV - 1</t>
  </si>
  <si>
    <t>Keilor 500kV - South Morang 500kV 1</t>
  </si>
  <si>
    <t>South Morang 500kV - Sydenham 500kV 1</t>
  </si>
  <si>
    <t>South Morang 500kV - Sydenham 500kV 2</t>
  </si>
  <si>
    <t>Rowville 500kV - South Morang 500kV 1</t>
  </si>
  <si>
    <t>Cranbourne 500kV - Rowville 500kV 1</t>
  </si>
  <si>
    <t>Geelong 220kV - Point Henry 220kV 1</t>
  </si>
  <si>
    <t>Geelong 220kV - Point Henry 220kV 2</t>
  </si>
  <si>
    <t>Geelong 220kV - Moorabool 220kV 1</t>
  </si>
  <si>
    <t>Geelong 220kV - Moorabool 220kV 2</t>
  </si>
  <si>
    <t>Geelong 220kV - Keilor 220kV 1</t>
  </si>
  <si>
    <t>Geelong 220kV - Keilor 220kV 2</t>
  </si>
  <si>
    <t>Geelong 220kV - Keilor 220kV 3</t>
  </si>
  <si>
    <t>Altona 220kV - Keilor 220kV 1</t>
  </si>
  <si>
    <t>Brooklyn 220kV - Keilor 220kV 1</t>
  </si>
  <si>
    <t>Altona 220kV - Brooklyn 220kV 1</t>
  </si>
  <si>
    <t>Brooklyn 220kV - Newport 220kV 1</t>
  </si>
  <si>
    <t>Brooklyn 220kV - Fishermans Bend 220kV 1</t>
  </si>
  <si>
    <t>Fishermans Bend 220kV - Newport 220kV 1</t>
  </si>
  <si>
    <t>Fishermans Bend 220kV - West Melbourne 220kV 1</t>
  </si>
  <si>
    <t>Fishermans Bend 220kV - West Melbourne 220kV 2</t>
  </si>
  <si>
    <t>Keilor 220kV - West Melbourne 220kV 1</t>
  </si>
  <si>
    <t>Keilor 220kV - West Melbourne 220kV 2</t>
  </si>
  <si>
    <t>Keilor 220kV - Thomastown 220kV 1</t>
  </si>
  <si>
    <t>Keilor 220kV - Thomastown 220kV 2</t>
  </si>
  <si>
    <t>South Morang 220kV - Thomastown 220kV 1</t>
  </si>
  <si>
    <t>South Morang 220kV - Thomastown 220kV 2</t>
  </si>
  <si>
    <t>Brunswick 220kV - Thomastown 220kV 1</t>
  </si>
  <si>
    <t>Ringwood 220kV - Thomastown 220kV 1</t>
  </si>
  <si>
    <t>Templestowe 220kV - Thomastown 220kV 1</t>
  </si>
  <si>
    <t>Rowville 220kV - Templestowe 220kV 1</t>
  </si>
  <si>
    <t xml:space="preserve">Rowville 220kV - Thomastown 220kV 1 </t>
  </si>
  <si>
    <t>Rowville 220kV - Ringwood 220kV 1</t>
  </si>
  <si>
    <t>Malvern 220kV - Rowville 220kV 1</t>
  </si>
  <si>
    <t>Malvern 220kV - Rowville 220kV 2</t>
  </si>
  <si>
    <t>Rowville 220kV - Springvale 220kV 1</t>
  </si>
  <si>
    <t>Rowville 220kV - Springvale 220kV 2</t>
  </si>
  <si>
    <t>Rowville 220kV - Richmond 220kV 1</t>
  </si>
  <si>
    <t>Rowville 220kV - Richmond 220kV 2</t>
  </si>
  <si>
    <t>Heatherton 220kV - Springvale 220kV 1</t>
  </si>
  <si>
    <t>Heatherton 220kV - Springvale 220kV 2</t>
  </si>
  <si>
    <t>East Rowville 220kV - Rowville 220kV 1</t>
  </si>
  <si>
    <t>East Rowville 220kV - Rowville 220kV 2</t>
  </si>
  <si>
    <t>Cranbourne 220kV - East Rowville  220kV 1</t>
  </si>
  <si>
    <t>Cranbourne 220kV - East Rowville  220kV 2</t>
  </si>
  <si>
    <t>Cranbourne 220kV - Tyabb  220kV 1</t>
  </si>
  <si>
    <t>Cranbourne 220kV - Tyabb  220kV 2</t>
  </si>
  <si>
    <t>John Lysaght 220kV - Tyabb 220kV 1</t>
  </si>
  <si>
    <t>John Lysaght 220kV - Tyabb 220kV 2</t>
  </si>
  <si>
    <t>Brunswick 220kV - Richmond 220kV 1</t>
  </si>
  <si>
    <t>Keilor 500/220kV A2 Transformer</t>
  </si>
  <si>
    <t>Keilor 500/220kV A3 Transformer</t>
  </si>
  <si>
    <t>Keilor 500/220kV A4 Transformer</t>
  </si>
  <si>
    <t>Cranbourne 500/220kV A1 Transformer</t>
  </si>
  <si>
    <t>South Morang 500/330kV F2 Transformer</t>
  </si>
  <si>
    <t>South Morang 330/220kV H1 Transformer</t>
  </si>
  <si>
    <t>South Morang 330/220kV H2 Transformer</t>
  </si>
  <si>
    <t>Horsham 220kV - Red Cliffs 220kV 1</t>
  </si>
  <si>
    <t>Red Cliffs 220kV - Wemen 220kV 1</t>
  </si>
  <si>
    <t>Ballarat 220kV - Waubra 220kV 1</t>
  </si>
  <si>
    <t>Bendigo 220kV - Kerang 220kV 1</t>
  </si>
  <si>
    <t>Ballarat 220kV - Bendigo 220kV 1</t>
  </si>
  <si>
    <t>Ballarat 220kV - Terang 220kV 1</t>
  </si>
  <si>
    <t>Ballarat 220kV - Moorabool 220kV 1</t>
  </si>
  <si>
    <t>Ballarat 220kV - Elaine 220kV 1</t>
  </si>
  <si>
    <t>Elaine 220kV - Moorabool 220kV 1</t>
  </si>
  <si>
    <t>Moorabool 220kV - Terang 220kV</t>
  </si>
  <si>
    <t>Bendigo 220kV - Fosterville 220kV 1</t>
  </si>
  <si>
    <t>Fosterville 220kV - Shepparton 220kV 1</t>
  </si>
  <si>
    <t>Glenrowan 220kV - Shepparton 220kV 1</t>
  </si>
  <si>
    <t>Glenrowan 220kV - Shepparton 220kV 3</t>
  </si>
  <si>
    <t>Dederang 220kV - Shepparton 220kV 1</t>
  </si>
  <si>
    <t>Dederang 220kV - Glenrowan 220kV 1</t>
  </si>
  <si>
    <t>Moorabool 500/220kV A1 Transformer</t>
  </si>
  <si>
    <t>Moorabool 500/220kV A2 Transformer</t>
  </si>
  <si>
    <t xml:space="preserve"> (N) loading</t>
  </si>
  <si>
    <t>(N–1) loading</t>
  </si>
  <si>
    <t>(N) loading</t>
  </si>
  <si>
    <t>Table 1 — Maximum demand snapshot: DSN continuous and short-term ratings and loadings</t>
  </si>
  <si>
    <r>
      <rPr>
        <sz val="10"/>
        <rFont val="Arial"/>
        <family val="2"/>
      </rPr>
      <t>The "</t>
    </r>
    <r>
      <rPr>
        <u/>
        <sz val="10"/>
        <color theme="10"/>
        <rFont val="Arial"/>
        <family val="2"/>
      </rPr>
      <t>Maximum demand 1</t>
    </r>
    <r>
      <rPr>
        <sz val="10"/>
        <rFont val="Arial"/>
        <family val="2"/>
      </rPr>
      <t>" worksheet presents the continuous and short-term line and transformer ratings, as well as (N) and (N-1) loadings at the time of the high demand snapshot.</t>
    </r>
  </si>
  <si>
    <r>
      <rPr>
        <sz val="10"/>
        <rFont val="Arial"/>
        <family val="2"/>
      </rPr>
      <t>The "</t>
    </r>
    <r>
      <rPr>
        <u/>
        <sz val="10"/>
        <color theme="10"/>
        <rFont val="Arial"/>
        <family val="2"/>
      </rPr>
      <t>High export to NSW 1</t>
    </r>
    <r>
      <rPr>
        <sz val="10"/>
        <rFont val="Arial"/>
        <family val="2"/>
      </rPr>
      <t>" worksheet presents the continuous and short-term line and transformer ratings, as well as (N) and (N-1) loadings at the time of the high power flow from Victoria to NSW snapshot. Only Northern Corridor elements are shown for this snapshot as this is the only region where DSN elements tend to be more heavily loaded during high export from Victoria, rather than during high Victorian demand.</t>
    </r>
  </si>
  <si>
    <r>
      <rPr>
        <sz val="10"/>
        <rFont val="Arial"/>
        <family val="2"/>
      </rPr>
      <t>The "</t>
    </r>
    <r>
      <rPr>
        <u/>
        <sz val="10"/>
        <color theme="10"/>
        <rFont val="Arial"/>
        <family val="2"/>
      </rPr>
      <t>Maximum demand 2</t>
    </r>
    <r>
      <rPr>
        <sz val="10"/>
        <rFont val="Arial"/>
        <family val="2"/>
      </rPr>
      <t>" worksheet presents a summary of the reactive power adequacy, as well as Interconnector power flows and limits at the time of the maximum demand snapshot.</t>
    </r>
  </si>
  <si>
    <r>
      <rPr>
        <sz val="10"/>
        <rFont val="Arial"/>
        <family val="2"/>
      </rPr>
      <t>The "</t>
    </r>
    <r>
      <rPr>
        <u/>
        <sz val="10"/>
        <color theme="10"/>
        <rFont val="Arial"/>
        <family val="2"/>
      </rPr>
      <t>High export to NSW 2</t>
    </r>
    <r>
      <rPr>
        <sz val="10"/>
        <rFont val="Arial"/>
        <family val="2"/>
      </rPr>
      <t>" worksheet presents a summary of the reactive power adequacy, as well as Interconnector power flows and limits at the time of the high power flow from Victoria to NSW snapshot.</t>
    </r>
  </si>
  <si>
    <t>Interconnector</t>
  </si>
  <si>
    <t xml:space="preserve">Vic–NSW </t>
  </si>
  <si>
    <t xml:space="preserve">Vic–SA (Heywood) </t>
  </si>
  <si>
    <t xml:space="preserve">Vic–SA (Murraylink) </t>
  </si>
  <si>
    <t>Tas–Vic (Basslink)</t>
  </si>
  <si>
    <t>Limiting constraint equation</t>
  </si>
  <si>
    <t>Constraint description</t>
  </si>
  <si>
    <t>V&gt;&gt;N-NIL_HA</t>
  </si>
  <si>
    <t>Reactive supply</t>
  </si>
  <si>
    <t>From generation</t>
  </si>
  <si>
    <t>Static VAr compensators</t>
  </si>
  <si>
    <t>Synchronous condensers</t>
  </si>
  <si>
    <t>Shunt capacitors</t>
  </si>
  <si>
    <t>Line charging</t>
  </si>
  <si>
    <t>Total</t>
  </si>
  <si>
    <t>MVAr</t>
  </si>
  <si>
    <t>Reactive absorption</t>
  </si>
  <si>
    <t>Loads</t>
  </si>
  <si>
    <t>Shunt reactors</t>
  </si>
  <si>
    <t xml:space="preserve">Table 3 — Maximum demand snapshot: reactive power adequacy </t>
  </si>
  <si>
    <t>Table 2 — Maximum demand snapshot: Interconnector power flow and limits</t>
  </si>
  <si>
    <t>Table 4 — High export to NSW snapshot: DSN continuous and short-term ratings and loadings</t>
  </si>
  <si>
    <t>Table 5 — High Victorian export snapshot: Interconnector power flow and limits</t>
  </si>
  <si>
    <t xml:space="preserve">Tas–Vic (Basslink) </t>
  </si>
  <si>
    <r>
      <t>Actual power flow (MW)</t>
    </r>
    <r>
      <rPr>
        <b/>
        <vertAlign val="superscript"/>
        <sz val="8"/>
        <color rgb="FF000000"/>
        <rFont val="Arial"/>
        <family val="2"/>
      </rPr>
      <t>1</t>
    </r>
  </si>
  <si>
    <r>
      <t>Limit</t>
    </r>
    <r>
      <rPr>
        <b/>
        <vertAlign val="superscript"/>
        <sz val="8"/>
        <color rgb="FF000000"/>
        <rFont val="Arial"/>
        <family val="2"/>
      </rPr>
      <t>2</t>
    </r>
  </si>
  <si>
    <r>
      <rPr>
        <vertAlign val="superscript"/>
        <sz val="8"/>
        <color theme="1"/>
        <rFont val="Calibri"/>
        <family val="2"/>
        <scheme val="minor"/>
      </rPr>
      <t>2</t>
    </r>
    <r>
      <rPr>
        <sz val="8"/>
        <color theme="1"/>
        <rFont val="Calibri"/>
        <family val="2"/>
        <scheme val="minor"/>
      </rPr>
      <t xml:space="preserve"> This limit is based on the 5-min dispatch interval (MW) calculated by NEMDE. This limit considers network topology and dynamic equipment ratings. The actual interconnector power flows during a five-minute interval might be outside the limits shown; these limits are approximate and are derived from constraint equations that represent physical limitations only at the end of each interval.</t>
    </r>
  </si>
  <si>
    <t>Victorian Declared Shared Network rating and loading information</t>
  </si>
  <si>
    <t>Bass link was out of service at this time.</t>
  </si>
  <si>
    <t>V&gt;&gt;V_NIL_2A_R</t>
  </si>
  <si>
    <r>
      <rPr>
        <vertAlign val="superscript"/>
        <sz val="8"/>
        <color theme="1"/>
        <rFont val="Calibri"/>
        <family val="2"/>
        <scheme val="minor"/>
      </rPr>
      <t>1</t>
    </r>
    <r>
      <rPr>
        <sz val="8"/>
        <color theme="1"/>
        <rFont val="Calibri"/>
        <family val="2"/>
        <scheme val="minor"/>
      </rPr>
      <t xml:space="preserve"> Note that actual interconnector power flows during a five-minute interval might be slightly outside the limits shown due to errors in calculating the limits; these limits are approximate and are derived from constraint equations that represent physical limitations only at the end of each interval.</t>
    </r>
  </si>
  <si>
    <t xml:space="preserve">The (N) loading for an asset presents its % loading under system normal condition, based on the asset’s continuous rating. </t>
  </si>
  <si>
    <t>Rating types are shown in the tables as “D” (dynamic rating), “D/W” (dynamic rating with wind monitoring), and “S” (static rating).</t>
  </si>
  <si>
    <t>Dynamic ratings (D) are used in real time by AEMO system operators, calculated by taking into account the ambient temperature and a solar heating factor calculation based on the date and time. For lines equipped with wind monitoring facilities (D/W), the calculation of dynamic ratings also takes into account the actual wind speed, otherwise a standard wind speed of 0.6 m/s is assumed.</t>
  </si>
  <si>
    <t xml:space="preserve">The rating for equipment with static ratings (S) is based on ambient temperatures that assume a wind speed of 0.6 m/s. Short-term ratings are not available for some lines with static ratings, in which case, the short-term rating is equal to the continuous rating.  </t>
  </si>
  <si>
    <t xml:space="preserve">Table 6 — High Victorian export snapshot: reactive power adequacy </t>
  </si>
  <si>
    <t>The (N-1) loading of an asset presents its % loading following the worst single credible contingency, based on the asset’s short term rating. The reported short-term ratings for transmission lines represent the 15 minute ratings.</t>
  </si>
  <si>
    <r>
      <t>[1] AEMO. AEMO transmission equipment ratings. Available</t>
    </r>
    <r>
      <rPr>
        <b/>
        <sz val="8"/>
        <color theme="1"/>
        <rFont val="Arial"/>
        <family val="2"/>
      </rPr>
      <t xml:space="preserve"> </t>
    </r>
    <r>
      <rPr>
        <sz val="8"/>
        <color theme="1"/>
        <rFont val="Arial"/>
        <family val="2"/>
      </rPr>
      <t>at http://www.aemo.com.au/Electricity/Data/Network-Data/Transmission-Equipment-Ratings</t>
    </r>
  </si>
  <si>
    <t>Continuous loading (N)</t>
  </si>
  <si>
    <t>Short-term loading (N-1)</t>
  </si>
  <si>
    <t>Ballarat 220kV - Moorabool 220kV 2</t>
  </si>
  <si>
    <t>Rowville 220kV - Yallourn 220kV 1</t>
  </si>
  <si>
    <t>Rowville 220kV - Yallourn 220kV 2</t>
  </si>
  <si>
    <t>Rowville 220kV - Yallourn 220kV 3</t>
  </si>
  <si>
    <t>Rowville 220kV - Yallourn 220kV 4</t>
  </si>
  <si>
    <t>Buronga 220kV - Red Cliffs 220kV 1</t>
  </si>
  <si>
    <t>912 MW export limit</t>
  </si>
  <si>
    <t>600 MW export limit</t>
  </si>
  <si>
    <t>9 MW export limit</t>
  </si>
  <si>
    <t>517 MW export limit</t>
  </si>
  <si>
    <t>V:S_600_HY_TEST</t>
  </si>
  <si>
    <t>V&gt;SML_NSWRB_10</t>
  </si>
  <si>
    <t>F_MAIN++NIL_MG_R5</t>
  </si>
  <si>
    <t>Out = Nil, avoid Murray to Upper Tumut(65) O/L on Murray to Lower Tumut(66) trip; Feedback</t>
  </si>
  <si>
    <t>VIC to SA on Heywood upper transfer limit of 600 MW, limit for testing of Heywood interconnection upgrade.</t>
  </si>
  <si>
    <t>Out = NSW Murraylink runback scheme, avoid O/L of Kerang to Wemen 220 kV line section for loss of Balranald to Darlington Point (X5/1) 220 kV line, feedback</t>
  </si>
  <si>
    <t>Out = Nil, Raise 5 min requirement for a Mainland Generation Event, Basslink able transfer FCAS</t>
  </si>
  <si>
    <t>Line Losses</t>
  </si>
  <si>
    <t>To Inter-regional Transfers</t>
  </si>
  <si>
    <t>Line Shunt</t>
  </si>
  <si>
    <t>-15 MW export limit</t>
  </si>
  <si>
    <t>645 MW export limit</t>
  </si>
  <si>
    <t>N/A</t>
  </si>
  <si>
    <t>Out = Nil, avoid pre-contingent O/L of South Morang F2 500/330kV transformer, radial mode, YWPS unit 1 on 500kV,  feedback</t>
  </si>
  <si>
    <t>214 MW export limit</t>
  </si>
  <si>
    <t>V&gt;&gt;S_NIL_SETB_SGKH</t>
  </si>
  <si>
    <t>Out= Nil, avoid O/L Snuggery - Keith 132 kV on trip of South East - Tailem Bend one 275kV line, Feedback</t>
  </si>
  <si>
    <r>
      <t>This workbook presents declared shared network (DSN) rating</t>
    </r>
    <r>
      <rPr>
        <vertAlign val="superscript"/>
        <sz val="10"/>
        <color theme="1"/>
        <rFont val="Arial"/>
        <family val="2"/>
      </rPr>
      <t>1</t>
    </r>
    <r>
      <rPr>
        <sz val="10"/>
        <color theme="1"/>
        <rFont val="Arial"/>
        <family val="2"/>
      </rPr>
      <t xml:space="preserve"> and loading information at the time of the snapshots presented in Chapter 2 of the </t>
    </r>
    <r>
      <rPr>
        <i/>
        <sz val="10"/>
        <color theme="1"/>
        <rFont val="Arial"/>
        <family val="2"/>
      </rPr>
      <t>2017 Victorian Annual Planning Report</t>
    </r>
    <r>
      <rPr>
        <sz val="10"/>
        <color theme="1"/>
        <rFont val="Arial"/>
        <family val="2"/>
      </rPr>
      <t xml:space="preserve"> (VAPR).</t>
    </r>
  </si>
  <si>
    <t>Brunswick 220kV - Thomastown 220kV 2</t>
  </si>
  <si>
    <t>Hazelwood 500kV - Rowville 500kV 1</t>
  </si>
  <si>
    <t>Heywood 500/275 kV M3 Transformer</t>
  </si>
  <si>
    <t>Dederang 220kV - Glenrowan 220kV 2</t>
  </si>
  <si>
    <t>Kerang 220kV - Wemen 220kV 1</t>
  </si>
  <si>
    <t>189*</t>
  </si>
  <si>
    <t xml:space="preserve">* This is 5 minute short-term rating (N-1) available to the operator. </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</si>
</sst>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b/>
      <sz val="11"/>
      <color theme="1"/>
      <name val="Calibri"/>
      <family val="2"/>
      <scheme val="minor"/>
    </font>
    <font>
      <sz val="18"/>
      <color rgb="FFF47321"/>
      <name val="Arial"/>
      <family val="2"/>
    </font>
    <font>
      <u/>
      <sz val="11"/>
      <color theme="10"/>
      <name val="Calibri"/>
      <family val="2"/>
      <scheme val="minor"/>
    </font>
    <font>
      <sz val="8"/>
      <color rgb="FF000000"/>
      <name val="Arial"/>
      <family val="2"/>
    </font>
    <font>
      <b/>
      <sz val="8"/>
      <color rgb="FF000000"/>
      <name val="Arial"/>
      <family val="2"/>
    </font>
    <font>
      <b/>
      <sz val="8"/>
      <color rgb="FFFFFFFF"/>
      <name val="Arial"/>
      <family val="2"/>
    </font>
    <font>
      <sz val="8"/>
      <color theme="1"/>
      <name val="Arial"/>
      <family val="2"/>
    </font>
    <font>
      <sz val="11"/>
      <color theme="1"/>
      <name val="Calibri"/>
      <family val="2"/>
      <scheme val="minor"/>
    </font>
    <font>
      <sz val="10"/>
      <color theme="1"/>
      <name val="Arial"/>
      <family val="2"/>
    </font>
    <font>
      <vertAlign val="superscript"/>
      <sz val="10"/>
      <color theme="1"/>
      <name val="Arial"/>
      <family val="2"/>
    </font>
    <font>
      <u/>
      <sz val="10"/>
      <color theme="10"/>
      <name val="Arial"/>
      <family val="2"/>
    </font>
    <font>
      <sz val="10"/>
      <name val="Arial"/>
      <family val="2"/>
    </font>
    <font>
      <b/>
      <sz val="8"/>
      <color theme="1"/>
      <name val="Arial"/>
      <family val="2"/>
    </font>
    <font>
      <b/>
      <sz val="8"/>
      <name val="Arial"/>
      <family val="2"/>
    </font>
    <font>
      <sz val="11"/>
      <color rgb="FFFF0000"/>
      <name val="Calibri"/>
      <family val="2"/>
      <scheme val="minor"/>
    </font>
    <font>
      <sz val="8"/>
      <name val="Arial"/>
      <family val="2"/>
    </font>
    <font>
      <i/>
      <sz val="10"/>
      <color theme="1"/>
      <name val="Arial"/>
      <family val="2"/>
    </font>
    <font>
      <sz val="8"/>
      <color theme="1"/>
      <name val="Calibri"/>
      <family val="2"/>
      <scheme val="minor"/>
    </font>
    <font>
      <b/>
      <vertAlign val="superscript"/>
      <sz val="8"/>
      <color rgb="FF000000"/>
      <name val="Arial"/>
      <family val="2"/>
    </font>
    <font>
      <vertAlign val="superscript"/>
      <sz val="8"/>
      <color theme="1"/>
      <name val="Calibri"/>
      <family val="2"/>
      <scheme val="minor"/>
    </font>
  </fonts>
  <fills count="7">
    <fill>
      <patternFill patternType="none"/>
    </fill>
    <fill>
      <patternFill patternType="gray125"/>
    </fill>
    <fill>
      <patternFill patternType="solid">
        <fgColor rgb="FFFFC222"/>
        <bgColor indexed="64"/>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rgb="FFF2F2F2"/>
        <bgColor indexed="64"/>
      </patternFill>
    </fill>
  </fills>
  <borders count="10">
    <border>
      <left/>
      <right/>
      <top/>
      <bottom/>
      <diagonal/>
    </border>
    <border>
      <left style="thick">
        <color rgb="FFFFFFFF"/>
      </left>
      <right style="thick">
        <color rgb="FFFFFFFF"/>
      </right>
      <top style="thick">
        <color rgb="FFFFFFFF"/>
      </top>
      <bottom style="thick">
        <color rgb="FFFFFFFF"/>
      </bottom>
      <diagonal/>
    </border>
    <border>
      <left/>
      <right style="thick">
        <color rgb="FFFFFFFF"/>
      </right>
      <top style="thick">
        <color rgb="FFFFFFFF"/>
      </top>
      <bottom style="thick">
        <color rgb="FFFFFFFF"/>
      </bottom>
      <diagonal/>
    </border>
    <border>
      <left style="thick">
        <color rgb="FFFFFFFF"/>
      </left>
      <right style="thick">
        <color rgb="FFFFFFFF"/>
      </right>
      <top/>
      <bottom style="thick">
        <color rgb="FFFFFFFF"/>
      </bottom>
      <diagonal/>
    </border>
    <border>
      <left style="thick">
        <color rgb="FFFFFFFF"/>
      </left>
      <right style="thick">
        <color rgb="FFFFFFFF"/>
      </right>
      <top/>
      <bottom/>
      <diagonal/>
    </border>
    <border>
      <left/>
      <right style="thick">
        <color rgb="FFFFFFFF"/>
      </right>
      <top/>
      <bottom style="thick">
        <color rgb="FFFFFFFF"/>
      </bottom>
      <diagonal/>
    </border>
    <border>
      <left style="thick">
        <color rgb="FFFFFFFF"/>
      </left>
      <right style="thick">
        <color rgb="FFFFFFFF"/>
      </right>
      <top style="thick">
        <color rgb="FFFFFFFF"/>
      </top>
      <bottom/>
      <diagonal/>
    </border>
    <border>
      <left/>
      <right style="medium">
        <color rgb="FFFFFFFF"/>
      </right>
      <top/>
      <bottom style="medium">
        <color rgb="FFFFFFFF"/>
      </bottom>
      <diagonal/>
    </border>
    <border>
      <left/>
      <right/>
      <top/>
      <bottom style="medium">
        <color rgb="FFFFFFFF"/>
      </bottom>
      <diagonal/>
    </border>
    <border>
      <left/>
      <right style="medium">
        <color rgb="FFFFFFFF"/>
      </right>
      <top/>
      <bottom/>
      <diagonal/>
    </border>
  </borders>
  <cellStyleXfs count="3">
    <xf numFmtId="0" fontId="0" fillId="0" borderId="0"/>
    <xf numFmtId="0" fontId="3" fillId="0" borderId="0" applyNumberFormat="0" applyFill="0" applyBorder="0" applyAlignment="0" applyProtection="0"/>
    <xf numFmtId="9" fontId="8" fillId="0" borderId="0" applyFont="0" applyFill="0" applyBorder="0" applyAlignment="0" applyProtection="0"/>
  </cellStyleXfs>
  <cellXfs count="54">
    <xf numFmtId="0" fontId="0" fillId="0" borderId="0" xfId="0"/>
    <xf numFmtId="0" fontId="5" fillId="2" borderId="2" xfId="0" applyFont="1" applyFill="1" applyBorder="1" applyAlignment="1">
      <alignment horizontal="left" vertical="center" wrapText="1"/>
    </xf>
    <xf numFmtId="0" fontId="4" fillId="4" borderId="5" xfId="0" applyFont="1" applyFill="1" applyBorder="1" applyAlignment="1">
      <alignment horizontal="center" vertical="center" wrapText="1"/>
    </xf>
    <xf numFmtId="0" fontId="0" fillId="0" borderId="0" xfId="0" applyAlignment="1">
      <alignment horizontal="center"/>
    </xf>
    <xf numFmtId="0" fontId="5" fillId="2" borderId="1" xfId="0" applyFont="1" applyFill="1" applyBorder="1" applyAlignment="1">
      <alignment horizontal="center" vertical="center" wrapText="1"/>
    </xf>
    <xf numFmtId="0" fontId="2" fillId="0" borderId="0" xfId="0" applyFont="1" applyAlignment="1">
      <alignment vertical="center" wrapText="1"/>
    </xf>
    <xf numFmtId="0" fontId="0" fillId="0" borderId="0" xfId="0" applyAlignment="1">
      <alignment wrapText="1"/>
    </xf>
    <xf numFmtId="0" fontId="1" fillId="0" borderId="0" xfId="0" applyFont="1" applyAlignment="1">
      <alignment horizontal="left"/>
    </xf>
    <xf numFmtId="0" fontId="9" fillId="0" borderId="0" xfId="0" applyFont="1" applyAlignment="1">
      <alignment wrapText="1"/>
    </xf>
    <xf numFmtId="0" fontId="11" fillId="0" borderId="0" xfId="1" applyFont="1" applyAlignment="1">
      <alignment wrapText="1"/>
    </xf>
    <xf numFmtId="0" fontId="7" fillId="0" borderId="0" xfId="0" applyFont="1" applyAlignment="1">
      <alignment wrapText="1"/>
    </xf>
    <xf numFmtId="0" fontId="4" fillId="6" borderId="7" xfId="0" applyFont="1" applyFill="1" applyBorder="1" applyAlignment="1">
      <alignment horizontal="left" vertical="center" wrapText="1"/>
    </xf>
    <xf numFmtId="3" fontId="4" fillId="6" borderId="7" xfId="0" applyNumberFormat="1" applyFont="1" applyFill="1" applyBorder="1" applyAlignment="1">
      <alignment horizontal="center" vertical="center" wrapText="1"/>
    </xf>
    <xf numFmtId="0" fontId="4" fillId="6" borderId="8" xfId="0" applyFont="1" applyFill="1" applyBorder="1" applyAlignment="1">
      <alignment horizontal="center" vertical="center" wrapText="1"/>
    </xf>
    <xf numFmtId="0" fontId="16" fillId="6" borderId="7" xfId="0" applyFont="1" applyFill="1" applyBorder="1" applyAlignment="1">
      <alignment horizontal="left" vertical="center" wrapText="1"/>
    </xf>
    <xf numFmtId="0" fontId="16" fillId="6" borderId="8"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5" fillId="0" borderId="0" xfId="0" applyFont="1"/>
    <xf numFmtId="0" fontId="4" fillId="6" borderId="9" xfId="0" applyFont="1" applyFill="1" applyBorder="1" applyAlignment="1">
      <alignment horizontal="left" vertical="center" wrapText="1"/>
    </xf>
    <xf numFmtId="0" fontId="4" fillId="6" borderId="0" xfId="0" applyFont="1" applyFill="1" applyAlignment="1">
      <alignment horizontal="center" vertical="center" wrapText="1"/>
    </xf>
    <xf numFmtId="0" fontId="14" fillId="2" borderId="2" xfId="0" applyFont="1" applyFill="1" applyBorder="1" applyAlignment="1">
      <alignment horizontal="left" vertical="center" wrapText="1"/>
    </xf>
    <xf numFmtId="9" fontId="16" fillId="5" borderId="5" xfId="2" applyFont="1" applyFill="1" applyBorder="1" applyAlignment="1">
      <alignment horizontal="center" vertical="center" wrapText="1"/>
    </xf>
    <xf numFmtId="9" fontId="16" fillId="4" borderId="5" xfId="2" applyFont="1" applyFill="1" applyBorder="1" applyAlignment="1">
      <alignment horizontal="center" vertical="center" wrapText="1"/>
    </xf>
    <xf numFmtId="0" fontId="16" fillId="6" borderId="7" xfId="0" applyFont="1" applyFill="1" applyBorder="1" applyAlignment="1">
      <alignment horizontal="center" vertical="center" wrapText="1"/>
    </xf>
    <xf numFmtId="0" fontId="3" fillId="0" borderId="0" xfId="1" applyAlignment="1">
      <alignment wrapText="1"/>
    </xf>
    <xf numFmtId="0" fontId="6" fillId="3" borderId="6" xfId="0" applyFont="1" applyFill="1" applyBorder="1" applyAlignment="1">
      <alignment vertical="center" wrapText="1"/>
    </xf>
    <xf numFmtId="0" fontId="6" fillId="3" borderId="4" xfId="0" applyFont="1" applyFill="1" applyBorder="1" applyAlignment="1">
      <alignment vertical="center" wrapText="1"/>
    </xf>
    <xf numFmtId="0" fontId="4" fillId="6" borderId="7" xfId="0" quotePrefix="1" applyFont="1" applyFill="1" applyBorder="1" applyAlignment="1">
      <alignment horizontal="center" vertical="center" wrapText="1"/>
    </xf>
    <xf numFmtId="3" fontId="4" fillId="6" borderId="7" xfId="0" quotePrefix="1" applyNumberFormat="1" applyFont="1" applyFill="1" applyBorder="1" applyAlignment="1">
      <alignment horizontal="center" vertical="center" wrapText="1"/>
    </xf>
    <xf numFmtId="0" fontId="4" fillId="6" borderId="8" xfId="0" applyFont="1" applyFill="1" applyBorder="1" applyAlignment="1">
      <alignment horizontal="left" vertical="center" wrapText="1"/>
    </xf>
    <xf numFmtId="0" fontId="4" fillId="4" borderId="8" xfId="0" applyFont="1" applyFill="1" applyBorder="1" applyAlignment="1">
      <alignment vertical="center" wrapText="1"/>
    </xf>
    <xf numFmtId="0" fontId="5" fillId="4" borderId="0" xfId="0" applyFont="1" applyFill="1" applyAlignment="1">
      <alignment vertical="center" wrapText="1"/>
    </xf>
    <xf numFmtId="3" fontId="16" fillId="5" borderId="5" xfId="2" applyNumberFormat="1" applyFont="1" applyFill="1" applyBorder="1" applyAlignment="1">
      <alignment horizontal="center" vertical="center" wrapText="1"/>
    </xf>
    <xf numFmtId="0" fontId="16" fillId="5" borderId="5" xfId="2" applyNumberFormat="1" applyFont="1" applyFill="1" applyBorder="1" applyAlignment="1">
      <alignment horizontal="center" vertical="center" wrapText="1"/>
    </xf>
    <xf numFmtId="0" fontId="1" fillId="0" borderId="0" xfId="0" applyFont="1"/>
    <xf numFmtId="3" fontId="14" fillId="5" borderId="5" xfId="2"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0" fontId="16" fillId="5" borderId="5" xfId="2" quotePrefix="1" applyNumberFormat="1" applyFont="1" applyFill="1" applyBorder="1" applyAlignment="1">
      <alignment horizontal="center" vertical="center" wrapText="1"/>
    </xf>
    <xf numFmtId="3" fontId="16" fillId="5" borderId="5" xfId="2" quotePrefix="1" applyNumberFormat="1" applyFont="1" applyFill="1" applyBorder="1" applyAlignment="1">
      <alignment horizontal="center" vertical="center" wrapText="1"/>
    </xf>
    <xf numFmtId="0" fontId="16" fillId="6" borderId="8" xfId="0" applyFont="1" applyFill="1" applyBorder="1" applyAlignment="1">
      <alignment horizontal="left" vertical="center" wrapText="1"/>
    </xf>
    <xf numFmtId="3" fontId="16" fillId="6" borderId="7" xfId="0" applyNumberFormat="1" applyFont="1" applyFill="1" applyBorder="1" applyAlignment="1">
      <alignment horizontal="center" vertical="center" wrapText="1"/>
    </xf>
    <xf numFmtId="0" fontId="4" fillId="4" borderId="6" xfId="0" applyFont="1" applyFill="1" applyBorder="1" applyAlignment="1">
      <alignment horizontal="center" vertical="center" wrapText="1"/>
    </xf>
    <xf numFmtId="1" fontId="4" fillId="6" borderId="7" xfId="0" applyNumberFormat="1" applyFont="1" applyFill="1" applyBorder="1" applyAlignment="1">
      <alignment horizontal="center" vertical="center" wrapText="1"/>
    </xf>
    <xf numFmtId="1" fontId="4" fillId="6" borderId="8" xfId="0" applyNumberFormat="1" applyFont="1" applyFill="1" applyBorder="1" applyAlignment="1">
      <alignment horizontal="center" vertical="center" wrapText="1"/>
    </xf>
    <xf numFmtId="1" fontId="4" fillId="6" borderId="0" xfId="0" applyNumberFormat="1"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6" fillId="3" borderId="6" xfId="0" applyFont="1" applyFill="1" applyBorder="1" applyAlignment="1">
      <alignment horizontal="center" vertical="center" textRotation="90" wrapText="1"/>
    </xf>
    <xf numFmtId="0" fontId="6" fillId="3" borderId="4" xfId="0" applyFont="1" applyFill="1" applyBorder="1" applyAlignment="1">
      <alignment horizontal="center" vertical="center" textRotation="90" wrapText="1"/>
    </xf>
    <xf numFmtId="0" fontId="6" fillId="3" borderId="3" xfId="0" applyFont="1" applyFill="1" applyBorder="1" applyAlignment="1">
      <alignment horizontal="center" vertical="center" textRotation="90" wrapText="1"/>
    </xf>
    <xf numFmtId="0" fontId="0" fillId="0" borderId="0" xfId="0" applyAlignment="1">
      <alignment horizontal="left" vertical="center" wrapText="1"/>
    </xf>
    <xf numFmtId="0" fontId="18" fillId="0" borderId="0" xfId="0" applyFont="1" applyAlignment="1">
      <alignment horizontal="left" wrapText="1"/>
    </xf>
  </cellXfs>
  <cellStyles count="3">
    <cellStyle name="Hyperlink" xfId="1" builtinId="8"/>
    <cellStyle name="Normal" xfId="0" builtinId="0"/>
    <cellStyle name="Percent" xfId="2"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customXml" Target="../customXml/item6.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51"/>
  <sheetViews>
    <sheetView showGridLines="0" tabSelected="1" showRuler="0" view="pageLayout" zoomScaleNormal="100" workbookViewId="0"/>
  </sheetViews>
  <sheetFormatPr defaultColWidth="0" defaultRowHeight="15" zeroHeight="1" x14ac:dyDescent="0.25"/>
  <cols>
    <col min="1" max="1" width="99" style="6" customWidth="1"/>
    <col min="3" max="16377" width="9.140625" hidden="1"/>
    <col min="16378" max="16378" width="87.85546875" hidden="1" customWidth="1"/>
    <col min="16379" max="16379" width="87.7109375" hidden="1" customWidth="1"/>
    <col min="16380" max="16380" width="83.7109375" hidden="1" customWidth="1"/>
    <col min="16381" max="16381" width="60.140625" hidden="1" customWidth="1"/>
    <col min="16382" max="16382" width="28.85546875" hidden="1" customWidth="1"/>
    <col min="16383" max="16383" width="47.7109375" hidden="1" customWidth="1"/>
    <col min="16384" max="16384" width="56.85546875" hidden="1" customWidth="1"/>
  </cols>
  <sheetData>
    <row r="1" spans="1:1" ht="46.5" x14ac:dyDescent="0.25">
      <c r="A1" s="5" t="s">
        <v>182</v>
      </c>
    </row>
    <row r="2" spans="1:1" ht="23.25" x14ac:dyDescent="0.25">
      <c r="A2" s="5" t="s">
        <v>22</v>
      </c>
    </row>
    <row r="3" spans="1:1" ht="27.75" x14ac:dyDescent="0.25">
      <c r="A3" s="8" t="s">
        <v>222</v>
      </c>
    </row>
    <row r="4" spans="1:1" x14ac:dyDescent="0.25">
      <c r="A4" s="8"/>
    </row>
    <row r="5" spans="1:1" ht="26.25" x14ac:dyDescent="0.25">
      <c r="A5" s="9" t="s">
        <v>151</v>
      </c>
    </row>
    <row r="6" spans="1:1" x14ac:dyDescent="0.25">
      <c r="A6" s="9"/>
    </row>
    <row r="7" spans="1:1" ht="26.25" x14ac:dyDescent="0.25">
      <c r="A7" s="9" t="s">
        <v>153</v>
      </c>
    </row>
    <row r="8" spans="1:1" x14ac:dyDescent="0.25">
      <c r="A8" s="8"/>
    </row>
    <row r="9" spans="1:1" ht="51.75" x14ac:dyDescent="0.25">
      <c r="A9" s="9" t="s">
        <v>152</v>
      </c>
    </row>
    <row r="10" spans="1:1" x14ac:dyDescent="0.25">
      <c r="A10" s="9"/>
    </row>
    <row r="11" spans="1:1" ht="26.25" x14ac:dyDescent="0.25">
      <c r="A11" s="9" t="s">
        <v>154</v>
      </c>
    </row>
    <row r="12" spans="1:1" x14ac:dyDescent="0.25">
      <c r="A12" s="9"/>
    </row>
    <row r="13" spans="1:1" ht="26.25" x14ac:dyDescent="0.25">
      <c r="A13" s="8" t="s">
        <v>186</v>
      </c>
    </row>
    <row r="14" spans="1:1" x14ac:dyDescent="0.25">
      <c r="A14" s="8"/>
    </row>
    <row r="15" spans="1:1" ht="26.25" x14ac:dyDescent="0.25">
      <c r="A15" s="8" t="s">
        <v>191</v>
      </c>
    </row>
    <row r="16" spans="1:1" x14ac:dyDescent="0.25">
      <c r="A16" s="8"/>
    </row>
    <row r="17" spans="1:1" ht="26.25" x14ac:dyDescent="0.25">
      <c r="A17" s="8" t="s">
        <v>187</v>
      </c>
    </row>
    <row r="18" spans="1:1" x14ac:dyDescent="0.25">
      <c r="A18" s="8"/>
    </row>
    <row r="19" spans="1:1" ht="51.75" x14ac:dyDescent="0.25">
      <c r="A19" s="8" t="s">
        <v>188</v>
      </c>
    </row>
    <row r="20" spans="1:1" x14ac:dyDescent="0.25">
      <c r="A20" s="8"/>
    </row>
    <row r="21" spans="1:1" ht="39" x14ac:dyDescent="0.25">
      <c r="A21" s="8" t="s">
        <v>189</v>
      </c>
    </row>
    <row r="22" spans="1:1" x14ac:dyDescent="0.25">
      <c r="A22" s="8"/>
    </row>
    <row r="23" spans="1:1" ht="23.25" x14ac:dyDescent="0.25">
      <c r="A23" s="10" t="s">
        <v>192</v>
      </c>
    </row>
    <row r="24" spans="1:1" ht="61.5" customHeight="1" x14ac:dyDescent="0.25">
      <c r="A24" s="10"/>
    </row>
    <row r="25" spans="1:1" x14ac:dyDescent="0.25">
      <c r="A25" s="25"/>
    </row>
    <row r="26" spans="1:1" x14ac:dyDescent="0.25">
      <c r="A26" s="8"/>
    </row>
    <row r="27" spans="1:1" x14ac:dyDescent="0.25">
      <c r="A27" s="8"/>
    </row>
    <row r="28" spans="1:1" x14ac:dyDescent="0.25">
      <c r="A28" s="8"/>
    </row>
    <row r="29" spans="1:1" x14ac:dyDescent="0.25">
      <c r="A29" s="8"/>
    </row>
    <row r="30" spans="1:1" x14ac:dyDescent="0.25">
      <c r="A30" s="8"/>
    </row>
    <row r="31" spans="1:1" x14ac:dyDescent="0.25"/>
    <row r="32" spans="1:1"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sheetData>
  <hyperlinks>
    <hyperlink ref="A5" location="'High demand'!A1" display="The &quot;High demand&quot; worksheet presents the continuous and short-term line and transformer ratings at the time of the high demand snapshot."/>
    <hyperlink ref="A9" location="'High export to NSW'!A1" display="The &quot;High export to NSW&quot; worksheet presents the continuous and short-term line and transformer ratings at the time of the high power flow from Victoria to NSW snapshot."/>
    <hyperlink ref="A7" location="'High demand'!A1" display="The &quot;High demand&quot; worksheet presents the continuous and short-term line and transformer ratings at the time of the high demand snapshot."/>
    <hyperlink ref="A11" location="'High export to NSW'!A1" display="The &quot;High export to NSW&quot; worksheet presents the continuous and short-term line and transformer ratings at the time of the high power flow from Victoria to NSW snapshot."/>
  </hyperlinks>
  <pageMargins left="0.7" right="0.7" top="0.75" bottom="0.75" header="0.3" footer="0.3"/>
  <pageSetup paperSize="9" orientation="portrait" verticalDpi="0" r:id="rId1"/>
  <headerFooter>
    <oddHeader xml:space="preserve">&amp;C </oddHeader>
    <oddFooter xml:space="preserve">&amp;C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8"/>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RowHeight="15" x14ac:dyDescent="0.25"/>
  <cols>
    <col min="1" max="1" width="9.140625" style="3" customWidth="1"/>
    <col min="2" max="2" width="10.140625" customWidth="1"/>
    <col min="3" max="3" width="35.28515625" customWidth="1"/>
    <col min="4" max="5" width="20" style="3" customWidth="1"/>
    <col min="6" max="7" width="21.140625" style="3" customWidth="1"/>
    <col min="8" max="8" width="14.140625" style="3" customWidth="1"/>
    <col min="9" max="9" width="19.28515625" style="18" customWidth="1"/>
    <col min="10" max="10" width="16.85546875" style="18" customWidth="1"/>
  </cols>
  <sheetData>
    <row r="1" spans="1:10" ht="15.75" thickBot="1" x14ac:dyDescent="0.3">
      <c r="A1" s="7" t="s">
        <v>150</v>
      </c>
    </row>
    <row r="2" spans="1:10" ht="16.5" thickTop="1" thickBot="1" x14ac:dyDescent="0.3">
      <c r="A2" s="4" t="s">
        <v>0</v>
      </c>
      <c r="B2" s="1" t="s">
        <v>1</v>
      </c>
      <c r="C2" s="1" t="s">
        <v>2</v>
      </c>
      <c r="D2" s="17" t="s">
        <v>3</v>
      </c>
      <c r="E2" s="17" t="s">
        <v>193</v>
      </c>
      <c r="F2" s="17" t="s">
        <v>4</v>
      </c>
      <c r="G2" s="17" t="s">
        <v>194</v>
      </c>
      <c r="H2" s="17" t="s">
        <v>5</v>
      </c>
      <c r="I2" s="21" t="s">
        <v>147</v>
      </c>
      <c r="J2" s="21" t="s">
        <v>148</v>
      </c>
    </row>
    <row r="3" spans="1:10" ht="16.5" thickTop="1" thickBot="1" x14ac:dyDescent="0.3">
      <c r="A3" s="49" t="s">
        <v>6</v>
      </c>
      <c r="B3" s="46" t="s">
        <v>7</v>
      </c>
      <c r="C3" s="11" t="s">
        <v>23</v>
      </c>
      <c r="D3" s="12">
        <v>3104.1279296900002</v>
      </c>
      <c r="E3" s="12">
        <v>914.380371094</v>
      </c>
      <c r="F3" s="12">
        <v>3104.1279300000001</v>
      </c>
      <c r="G3" s="12">
        <v>1372.6261</v>
      </c>
      <c r="H3" s="13" t="s">
        <v>11</v>
      </c>
      <c r="I3" s="22">
        <f>E3/D3</f>
        <v>0.29456916461085297</v>
      </c>
      <c r="J3" s="23">
        <f t="shared" ref="J3:J66" si="0">ABS(G3/F3)</f>
        <v>0.44219379192918762</v>
      </c>
    </row>
    <row r="4" spans="1:10" ht="15.75" thickBot="1" x14ac:dyDescent="0.3">
      <c r="A4" s="50"/>
      <c r="B4" s="47"/>
      <c r="C4" s="11" t="s">
        <v>24</v>
      </c>
      <c r="D4" s="12">
        <v>3324.7800293</v>
      </c>
      <c r="E4" s="12">
        <v>902.08911132799994</v>
      </c>
      <c r="F4" s="12">
        <v>3564.7529300000001</v>
      </c>
      <c r="G4" s="12">
        <v>1363.4509</v>
      </c>
      <c r="H4" s="13" t="s">
        <v>11</v>
      </c>
      <c r="I4" s="22">
        <f t="shared" ref="I4:I67" si="1">E4/D4</f>
        <v>0.27132294569211723</v>
      </c>
      <c r="J4" s="23">
        <f t="shared" si="0"/>
        <v>0.38248117801533021</v>
      </c>
    </row>
    <row r="5" spans="1:10" ht="15.75" thickBot="1" x14ac:dyDescent="0.3">
      <c r="A5" s="50"/>
      <c r="B5" s="47"/>
      <c r="C5" s="11" t="s">
        <v>25</v>
      </c>
      <c r="D5" s="12">
        <v>3342.16796875</v>
      </c>
      <c r="E5" s="12">
        <v>890.12365722699997</v>
      </c>
      <c r="F5" s="12">
        <v>3578.0690920000002</v>
      </c>
      <c r="G5" s="12">
        <v>1345.3438000000001</v>
      </c>
      <c r="H5" s="13" t="s">
        <v>11</v>
      </c>
      <c r="I5" s="22">
        <f t="shared" si="1"/>
        <v>0.26633121541162813</v>
      </c>
      <c r="J5" s="23">
        <f t="shared" si="0"/>
        <v>0.37599715528355149</v>
      </c>
    </row>
    <row r="6" spans="1:10" ht="15.75" thickBot="1" x14ac:dyDescent="0.3">
      <c r="A6" s="50"/>
      <c r="B6" s="47"/>
      <c r="C6" s="11" t="s">
        <v>26</v>
      </c>
      <c r="D6" s="12">
        <v>2698</v>
      </c>
      <c r="E6" s="12">
        <v>960.18182373000002</v>
      </c>
      <c r="F6" s="12">
        <v>2698</v>
      </c>
      <c r="G6" s="12">
        <v>1335.03027</v>
      </c>
      <c r="H6" s="13" t="s">
        <v>8</v>
      </c>
      <c r="I6" s="22">
        <f t="shared" si="1"/>
        <v>0.35588651732023724</v>
      </c>
      <c r="J6" s="23">
        <f t="shared" si="0"/>
        <v>0.49482219051148996</v>
      </c>
    </row>
    <row r="7" spans="1:10" ht="15.75" thickBot="1" x14ac:dyDescent="0.3">
      <c r="A7" s="50"/>
      <c r="B7" s="47"/>
      <c r="C7" s="11" t="s">
        <v>27</v>
      </c>
      <c r="D7" s="12">
        <v>2698</v>
      </c>
      <c r="E7" s="12">
        <v>960.78088378899997</v>
      </c>
      <c r="F7" s="12">
        <v>2698</v>
      </c>
      <c r="G7" s="12">
        <v>1335.5372299999999</v>
      </c>
      <c r="H7" s="13" t="s">
        <v>8</v>
      </c>
      <c r="I7" s="22">
        <f t="shared" si="1"/>
        <v>0.35610855588917717</v>
      </c>
      <c r="J7" s="23">
        <f t="shared" si="0"/>
        <v>0.49501009266123053</v>
      </c>
    </row>
    <row r="8" spans="1:10" ht="15.75" thickBot="1" x14ac:dyDescent="0.3">
      <c r="A8" s="50"/>
      <c r="B8" s="47"/>
      <c r="C8" s="11" t="s">
        <v>224</v>
      </c>
      <c r="D8" s="12">
        <v>3276</v>
      </c>
      <c r="E8" s="12">
        <v>1022.9651745800001</v>
      </c>
      <c r="F8" s="12">
        <v>3276</v>
      </c>
      <c r="G8" s="12">
        <v>1515.8449700000001</v>
      </c>
      <c r="H8" s="13" t="s">
        <v>8</v>
      </c>
      <c r="I8" s="22">
        <f t="shared" si="1"/>
        <v>0.31226043180097679</v>
      </c>
      <c r="J8" s="23">
        <f t="shared" si="0"/>
        <v>0.46271213980463982</v>
      </c>
    </row>
    <row r="9" spans="1:10" ht="15.75" thickBot="1" x14ac:dyDescent="0.3">
      <c r="A9" s="50"/>
      <c r="B9" s="48"/>
      <c r="C9" s="11" t="s">
        <v>28</v>
      </c>
      <c r="D9" s="12">
        <v>3276</v>
      </c>
      <c r="E9" s="12">
        <v>1106.1906738299999</v>
      </c>
      <c r="F9" s="12">
        <v>3276</v>
      </c>
      <c r="G9" s="12">
        <v>1570.9552000000001</v>
      </c>
      <c r="H9" s="13" t="s">
        <v>8</v>
      </c>
      <c r="I9" s="22">
        <f t="shared" si="1"/>
        <v>0.33766504085164833</v>
      </c>
      <c r="J9" s="23">
        <f t="shared" si="0"/>
        <v>0.47953455433455439</v>
      </c>
    </row>
    <row r="10" spans="1:10" ht="16.5" thickTop="1" thickBot="1" x14ac:dyDescent="0.3">
      <c r="A10" s="50"/>
      <c r="B10" s="46" t="s">
        <v>9</v>
      </c>
      <c r="C10" s="11" t="s">
        <v>196</v>
      </c>
      <c r="D10" s="12">
        <v>448.25900268599997</v>
      </c>
      <c r="E10" s="12">
        <v>159.11555480999999</v>
      </c>
      <c r="F10" s="12">
        <v>452.01699830000001</v>
      </c>
      <c r="G10" s="12">
        <v>246.589966</v>
      </c>
      <c r="H10" s="13" t="s">
        <v>10</v>
      </c>
      <c r="I10" s="22">
        <f t="shared" si="1"/>
        <v>0.35496343376612233</v>
      </c>
      <c r="J10" s="23">
        <f t="shared" si="0"/>
        <v>0.5455325063601707</v>
      </c>
    </row>
    <row r="11" spans="1:10" ht="15.75" thickBot="1" x14ac:dyDescent="0.3">
      <c r="A11" s="50"/>
      <c r="B11" s="47"/>
      <c r="C11" s="11" t="s">
        <v>197</v>
      </c>
      <c r="D11" s="12">
        <v>440.687988281</v>
      </c>
      <c r="E11" s="12">
        <v>190.101760864</v>
      </c>
      <c r="F11" s="12">
        <v>444.38299560000002</v>
      </c>
      <c r="G11" s="12">
        <v>247.89471</v>
      </c>
      <c r="H11" s="13" t="s">
        <v>10</v>
      </c>
      <c r="I11" s="22">
        <f t="shared" si="1"/>
        <v>0.43137495443325685</v>
      </c>
      <c r="J11" s="23">
        <f t="shared" si="0"/>
        <v>0.55784022443364611</v>
      </c>
    </row>
    <row r="12" spans="1:10" ht="15.75" thickBot="1" x14ac:dyDescent="0.3">
      <c r="A12" s="50"/>
      <c r="B12" s="47"/>
      <c r="C12" s="11" t="s">
        <v>198</v>
      </c>
      <c r="D12" s="12">
        <v>423.63299560500002</v>
      </c>
      <c r="E12" s="12">
        <v>193.91487121599999</v>
      </c>
      <c r="F12" s="12">
        <v>423.63299560000002</v>
      </c>
      <c r="G12" s="12">
        <v>252.89556999999999</v>
      </c>
      <c r="H12" s="13" t="s">
        <v>10</v>
      </c>
      <c r="I12" s="22">
        <f t="shared" si="1"/>
        <v>0.45774260557553054</v>
      </c>
      <c r="J12" s="23">
        <f t="shared" si="0"/>
        <v>0.59696853792471682</v>
      </c>
    </row>
    <row r="13" spans="1:10" ht="15.75" thickBot="1" x14ac:dyDescent="0.3">
      <c r="A13" s="50"/>
      <c r="B13" s="47"/>
      <c r="C13" s="11" t="s">
        <v>199</v>
      </c>
      <c r="D13" s="12">
        <v>423.78601074199997</v>
      </c>
      <c r="E13" s="12">
        <v>193.91487121599999</v>
      </c>
      <c r="F13" s="12">
        <v>423.63299560000002</v>
      </c>
      <c r="G13" s="12">
        <v>252.89556999999999</v>
      </c>
      <c r="H13" s="13" t="s">
        <v>10</v>
      </c>
      <c r="I13" s="22">
        <f t="shared" si="1"/>
        <v>0.45757732983322791</v>
      </c>
      <c r="J13" s="23">
        <f t="shared" si="0"/>
        <v>0.59696853792471682</v>
      </c>
    </row>
    <row r="14" spans="1:10" ht="15.75" thickBot="1" x14ac:dyDescent="0.3">
      <c r="A14" s="50"/>
      <c r="B14" s="47"/>
      <c r="C14" s="11" t="s">
        <v>29</v>
      </c>
      <c r="D14" s="12">
        <v>421.45098876999998</v>
      </c>
      <c r="E14" s="12">
        <v>249.22662353499999</v>
      </c>
      <c r="F14" s="12">
        <v>434.00698849999998</v>
      </c>
      <c r="G14" s="12">
        <v>319.03756700000002</v>
      </c>
      <c r="H14" s="13" t="s">
        <v>11</v>
      </c>
      <c r="I14" s="22">
        <f t="shared" si="1"/>
        <v>0.59135375209906405</v>
      </c>
      <c r="J14" s="23">
        <f t="shared" si="0"/>
        <v>0.73509776444533004</v>
      </c>
    </row>
    <row r="15" spans="1:10" ht="15.75" thickBot="1" x14ac:dyDescent="0.3">
      <c r="A15" s="50"/>
      <c r="B15" s="47"/>
      <c r="C15" s="11" t="s">
        <v>30</v>
      </c>
      <c r="D15" s="12">
        <v>434.756988525</v>
      </c>
      <c r="E15" s="12">
        <v>318.36044311500001</v>
      </c>
      <c r="F15" s="12">
        <v>489.21099850000002</v>
      </c>
      <c r="G15" s="12">
        <v>318.53213499999998</v>
      </c>
      <c r="H15" s="13" t="s">
        <v>11</v>
      </c>
      <c r="I15" s="22">
        <f t="shared" si="1"/>
        <v>0.73227216932176631</v>
      </c>
      <c r="J15" s="23">
        <f t="shared" si="0"/>
        <v>0.65111401006246994</v>
      </c>
    </row>
    <row r="16" spans="1:10" ht="15.75" thickBot="1" x14ac:dyDescent="0.3">
      <c r="A16" s="50"/>
      <c r="B16" s="47"/>
      <c r="C16" s="11" t="s">
        <v>31</v>
      </c>
      <c r="D16" s="12">
        <v>3276</v>
      </c>
      <c r="E16" s="12">
        <v>1022.9651489300001</v>
      </c>
      <c r="F16" s="12">
        <v>3276</v>
      </c>
      <c r="G16" s="12">
        <v>1515.8449700000001</v>
      </c>
      <c r="H16" s="13" t="s">
        <v>11</v>
      </c>
      <c r="I16" s="22">
        <f t="shared" si="1"/>
        <v>0.31226042397130649</v>
      </c>
      <c r="J16" s="23">
        <f t="shared" si="0"/>
        <v>0.46271213980463982</v>
      </c>
    </row>
    <row r="17" spans="1:10" ht="15.75" thickBot="1" x14ac:dyDescent="0.3">
      <c r="A17" s="50"/>
      <c r="B17" s="47"/>
      <c r="C17" s="11" t="s">
        <v>32</v>
      </c>
      <c r="D17" s="12">
        <v>413.75100708000002</v>
      </c>
      <c r="E17" s="12">
        <v>124.677970886</v>
      </c>
      <c r="F17" s="12">
        <v>441.97299190000001</v>
      </c>
      <c r="G17" s="12">
        <v>162.78422499999999</v>
      </c>
      <c r="H17" s="13" t="s">
        <v>11</v>
      </c>
      <c r="I17" s="22">
        <f t="shared" si="1"/>
        <v>0.30133575206475116</v>
      </c>
      <c r="J17" s="23">
        <f t="shared" si="0"/>
        <v>0.36831260729350462</v>
      </c>
    </row>
    <row r="18" spans="1:10" ht="15.75" thickBot="1" x14ac:dyDescent="0.3">
      <c r="A18" s="50"/>
      <c r="B18" s="47"/>
      <c r="C18" s="11" t="s">
        <v>33</v>
      </c>
      <c r="D18" s="12">
        <v>277</v>
      </c>
      <c r="E18" s="12">
        <v>89.2302856445</v>
      </c>
      <c r="F18" s="12">
        <v>348</v>
      </c>
      <c r="G18" s="12">
        <v>153.72819999999999</v>
      </c>
      <c r="H18" s="13" t="s">
        <v>8</v>
      </c>
      <c r="I18" s="22">
        <f t="shared" si="1"/>
        <v>0.32213099510649817</v>
      </c>
      <c r="J18" s="23">
        <f t="shared" si="0"/>
        <v>0.44174770114942524</v>
      </c>
    </row>
    <row r="19" spans="1:10" ht="15.75" thickBot="1" x14ac:dyDescent="0.3">
      <c r="A19" s="50"/>
      <c r="B19" s="47"/>
      <c r="C19" s="11" t="s">
        <v>34</v>
      </c>
      <c r="D19" s="12">
        <v>376</v>
      </c>
      <c r="E19" s="12">
        <v>85.547584533700004</v>
      </c>
      <c r="F19" s="12">
        <v>376</v>
      </c>
      <c r="G19" s="12">
        <v>152.92581200000001</v>
      </c>
      <c r="H19" s="13" t="s">
        <v>8</v>
      </c>
      <c r="I19" s="22">
        <f t="shared" si="1"/>
        <v>0.22752017163218086</v>
      </c>
      <c r="J19" s="23">
        <f t="shared" si="0"/>
        <v>0.40671758510638301</v>
      </c>
    </row>
    <row r="20" spans="1:10" ht="15.75" thickBot="1" x14ac:dyDescent="0.3">
      <c r="A20" s="50"/>
      <c r="B20" s="47"/>
      <c r="C20" s="11" t="s">
        <v>35</v>
      </c>
      <c r="D20" s="12">
        <v>376</v>
      </c>
      <c r="E20" s="12">
        <v>77.059120178200004</v>
      </c>
      <c r="F20" s="12">
        <v>376</v>
      </c>
      <c r="G20" s="12">
        <v>105.88708</v>
      </c>
      <c r="H20" s="13" t="s">
        <v>8</v>
      </c>
      <c r="I20" s="22">
        <f t="shared" si="1"/>
        <v>0.20494446855904255</v>
      </c>
      <c r="J20" s="23">
        <f t="shared" si="0"/>
        <v>0.28161457446808508</v>
      </c>
    </row>
    <row r="21" spans="1:10" ht="15.75" thickBot="1" x14ac:dyDescent="0.3">
      <c r="A21" s="50"/>
      <c r="B21" s="47"/>
      <c r="C21" s="11" t="s">
        <v>36</v>
      </c>
      <c r="D21" s="12">
        <v>819.85797119100005</v>
      </c>
      <c r="E21" s="12">
        <v>53.126380920400003</v>
      </c>
      <c r="F21" s="12">
        <v>819.85797119999995</v>
      </c>
      <c r="G21" s="12">
        <v>311.04699699999998</v>
      </c>
      <c r="H21" s="13" t="s">
        <v>11</v>
      </c>
      <c r="I21" s="22">
        <f t="shared" si="1"/>
        <v>6.4799493067346531E-2</v>
      </c>
      <c r="J21" s="23">
        <f t="shared" si="0"/>
        <v>0.37939131889482081</v>
      </c>
    </row>
    <row r="22" spans="1:10" ht="15.75" thickBot="1" x14ac:dyDescent="0.3">
      <c r="A22" s="50"/>
      <c r="B22" s="47"/>
      <c r="C22" s="11" t="s">
        <v>37</v>
      </c>
      <c r="D22" s="12">
        <v>827.77600097699997</v>
      </c>
      <c r="E22" s="12">
        <v>127.31728363000001</v>
      </c>
      <c r="F22" s="12">
        <v>827.77600099999995</v>
      </c>
      <c r="G22" s="12">
        <v>462.627655</v>
      </c>
      <c r="H22" s="13" t="s">
        <v>11</v>
      </c>
      <c r="I22" s="22">
        <f t="shared" si="1"/>
        <v>0.15380644459338169</v>
      </c>
      <c r="J22" s="23">
        <f t="shared" si="0"/>
        <v>0.55888024591329033</v>
      </c>
    </row>
    <row r="23" spans="1:10" ht="15.75" thickBot="1" x14ac:dyDescent="0.3">
      <c r="A23" s="50"/>
      <c r="B23" s="47"/>
      <c r="C23" s="11" t="s">
        <v>38</v>
      </c>
      <c r="D23" s="12">
        <v>429.01501464799998</v>
      </c>
      <c r="E23" s="12">
        <v>12.241938591</v>
      </c>
      <c r="F23" s="12">
        <v>570.74700929999995</v>
      </c>
      <c r="G23" s="12">
        <v>327.03302000000002</v>
      </c>
      <c r="H23" s="13" t="s">
        <v>11</v>
      </c>
      <c r="I23" s="22">
        <f t="shared" si="1"/>
        <v>2.8534988690417554E-2</v>
      </c>
      <c r="J23" s="23">
        <f t="shared" si="0"/>
        <v>0.57299121094141847</v>
      </c>
    </row>
    <row r="24" spans="1:10" ht="15.75" thickBot="1" x14ac:dyDescent="0.3">
      <c r="A24" s="50"/>
      <c r="B24" s="48"/>
      <c r="C24" s="11" t="s">
        <v>39</v>
      </c>
      <c r="D24" s="12">
        <v>428.78900146500001</v>
      </c>
      <c r="E24" s="12">
        <v>54.528934478799997</v>
      </c>
      <c r="F24" s="12">
        <v>442.08898929999998</v>
      </c>
      <c r="G24" s="12">
        <v>389.21017499999999</v>
      </c>
      <c r="H24" s="13" t="s">
        <v>11</v>
      </c>
      <c r="I24" s="22">
        <f t="shared" si="1"/>
        <v>0.12716962023861736</v>
      </c>
      <c r="J24" s="23">
        <f t="shared" si="0"/>
        <v>0.8803887552510008</v>
      </c>
    </row>
    <row r="25" spans="1:10" ht="16.5" thickTop="1" thickBot="1" x14ac:dyDescent="0.3">
      <c r="A25" s="50"/>
      <c r="B25" s="46" t="s">
        <v>12</v>
      </c>
      <c r="C25" s="11" t="s">
        <v>40</v>
      </c>
      <c r="D25" s="12">
        <v>1000</v>
      </c>
      <c r="E25" s="12">
        <v>725.21966552699996</v>
      </c>
      <c r="F25" s="12">
        <v>1500</v>
      </c>
      <c r="G25" s="12">
        <v>828.15606700000001</v>
      </c>
      <c r="H25" s="13" t="s">
        <v>8</v>
      </c>
      <c r="I25" s="22">
        <f t="shared" si="1"/>
        <v>0.72521966552700001</v>
      </c>
      <c r="J25" s="23">
        <f t="shared" si="0"/>
        <v>0.55210404466666663</v>
      </c>
    </row>
    <row r="26" spans="1:10" ht="15.75" thickBot="1" x14ac:dyDescent="0.3">
      <c r="A26" s="50"/>
      <c r="B26" s="47"/>
      <c r="C26" s="11" t="s">
        <v>41</v>
      </c>
      <c r="D26" s="12">
        <v>1000</v>
      </c>
      <c r="E26" s="12">
        <v>573.23144531299999</v>
      </c>
      <c r="F26" s="12">
        <v>1500</v>
      </c>
      <c r="G26" s="12">
        <v>720.94445800000005</v>
      </c>
      <c r="H26" s="13" t="s">
        <v>8</v>
      </c>
      <c r="I26" s="22">
        <f t="shared" si="1"/>
        <v>0.57323144531299997</v>
      </c>
      <c r="J26" s="23">
        <f t="shared" si="0"/>
        <v>0.48062963866666669</v>
      </c>
    </row>
    <row r="27" spans="1:10" ht="15.75" thickBot="1" x14ac:dyDescent="0.3">
      <c r="A27" s="50"/>
      <c r="B27" s="47"/>
      <c r="C27" s="11" t="s">
        <v>42</v>
      </c>
      <c r="D27" s="12">
        <v>600</v>
      </c>
      <c r="E27" s="12">
        <v>342.01727294900002</v>
      </c>
      <c r="F27" s="12">
        <v>638</v>
      </c>
      <c r="G27" s="12">
        <v>470.89913999999999</v>
      </c>
      <c r="H27" s="13" t="s">
        <v>8</v>
      </c>
      <c r="I27" s="22">
        <f t="shared" si="1"/>
        <v>0.57002878824833336</v>
      </c>
      <c r="J27" s="23">
        <f t="shared" si="0"/>
        <v>0.73808642633228838</v>
      </c>
    </row>
    <row r="28" spans="1:10" ht="15.75" thickBot="1" x14ac:dyDescent="0.3">
      <c r="A28" s="50"/>
      <c r="B28" s="47"/>
      <c r="C28" s="11" t="s">
        <v>43</v>
      </c>
      <c r="D28" s="12">
        <v>600</v>
      </c>
      <c r="E28" s="12">
        <v>335.82061767599998</v>
      </c>
      <c r="F28" s="12">
        <v>638</v>
      </c>
      <c r="G28" s="12">
        <v>457.79390999999998</v>
      </c>
      <c r="H28" s="13" t="s">
        <v>8</v>
      </c>
      <c r="I28" s="22">
        <f t="shared" si="1"/>
        <v>0.55970102946</v>
      </c>
      <c r="J28" s="23">
        <f t="shared" si="0"/>
        <v>0.7175453134796238</v>
      </c>
    </row>
    <row r="29" spans="1:10" ht="15.75" thickBot="1" x14ac:dyDescent="0.3">
      <c r="A29" s="50"/>
      <c r="B29" s="47"/>
      <c r="C29" s="11" t="s">
        <v>44</v>
      </c>
      <c r="D29" s="12">
        <v>600</v>
      </c>
      <c r="E29" s="12">
        <v>338.04312133799999</v>
      </c>
      <c r="F29" s="12">
        <v>638</v>
      </c>
      <c r="G29" s="12">
        <v>459.04363999999998</v>
      </c>
      <c r="H29" s="13" t="s">
        <v>8</v>
      </c>
      <c r="I29" s="22">
        <f t="shared" si="1"/>
        <v>0.56340520223000001</v>
      </c>
      <c r="J29" s="23">
        <f t="shared" si="0"/>
        <v>0.7195041379310344</v>
      </c>
    </row>
    <row r="30" spans="1:10" ht="15.75" thickBot="1" x14ac:dyDescent="0.3">
      <c r="A30" s="51"/>
      <c r="B30" s="48"/>
      <c r="C30" s="11" t="s">
        <v>45</v>
      </c>
      <c r="D30" s="12">
        <v>600</v>
      </c>
      <c r="E30" s="12">
        <v>341.98544311500001</v>
      </c>
      <c r="F30" s="12">
        <v>638</v>
      </c>
      <c r="G30" s="12">
        <v>462.90258999999998</v>
      </c>
      <c r="H30" s="13" t="s">
        <v>8</v>
      </c>
      <c r="I30" s="22">
        <f t="shared" si="1"/>
        <v>0.56997573852500005</v>
      </c>
      <c r="J30" s="23">
        <f t="shared" si="0"/>
        <v>0.72555264890282123</v>
      </c>
    </row>
    <row r="31" spans="1:10" ht="16.5" thickTop="1" thickBot="1" x14ac:dyDescent="0.3">
      <c r="A31" s="49" t="s">
        <v>13</v>
      </c>
      <c r="B31" s="46" t="s">
        <v>7</v>
      </c>
      <c r="C31" s="11" t="s">
        <v>46</v>
      </c>
      <c r="D31" s="12">
        <v>2771</v>
      </c>
      <c r="E31" s="12">
        <v>331.53112793000003</v>
      </c>
      <c r="F31" s="12">
        <v>2771</v>
      </c>
      <c r="G31" s="12">
        <v>794.14532499999996</v>
      </c>
      <c r="H31" s="13" t="s">
        <v>8</v>
      </c>
      <c r="I31" s="22">
        <f t="shared" si="1"/>
        <v>0.11964313530494407</v>
      </c>
      <c r="J31" s="23">
        <f t="shared" si="0"/>
        <v>0.28659160050523275</v>
      </c>
    </row>
    <row r="32" spans="1:10" ht="15.75" thickBot="1" x14ac:dyDescent="0.3">
      <c r="A32" s="50"/>
      <c r="B32" s="47"/>
      <c r="C32" s="11" t="s">
        <v>47</v>
      </c>
      <c r="D32" s="12">
        <v>3023</v>
      </c>
      <c r="E32" s="12">
        <v>193.399780273</v>
      </c>
      <c r="F32" s="12">
        <v>3023</v>
      </c>
      <c r="G32" s="12">
        <v>608.46436000000006</v>
      </c>
      <c r="H32" s="13" t="s">
        <v>8</v>
      </c>
      <c r="I32" s="22">
        <f t="shared" si="1"/>
        <v>6.3976109914985119E-2</v>
      </c>
      <c r="J32" s="23">
        <f t="shared" si="0"/>
        <v>0.2012783195501158</v>
      </c>
    </row>
    <row r="33" spans="1:10" ht="15.75" thickBot="1" x14ac:dyDescent="0.3">
      <c r="A33" s="50"/>
      <c r="B33" s="47"/>
      <c r="C33" s="11" t="s">
        <v>48</v>
      </c>
      <c r="D33" s="12">
        <v>2598</v>
      </c>
      <c r="E33" s="12">
        <v>153.32034301799999</v>
      </c>
      <c r="F33" s="12">
        <v>2598</v>
      </c>
      <c r="G33" s="12">
        <v>525.48968500000001</v>
      </c>
      <c r="H33" s="13" t="s">
        <v>8</v>
      </c>
      <c r="I33" s="22">
        <f t="shared" si="1"/>
        <v>5.9014758667436489E-2</v>
      </c>
      <c r="J33" s="23">
        <f t="shared" si="0"/>
        <v>0.20226700731331795</v>
      </c>
    </row>
    <row r="34" spans="1:10" ht="15.75" thickBot="1" x14ac:dyDescent="0.3">
      <c r="A34" s="50"/>
      <c r="B34" s="47"/>
      <c r="C34" s="11" t="s">
        <v>49</v>
      </c>
      <c r="D34" s="12">
        <v>2771</v>
      </c>
      <c r="E34" s="12">
        <v>482.91293335</v>
      </c>
      <c r="F34" s="12">
        <v>2771</v>
      </c>
      <c r="G34" s="12">
        <v>800.95422399999995</v>
      </c>
      <c r="H34" s="13" t="s">
        <v>8</v>
      </c>
      <c r="I34" s="22">
        <f t="shared" si="1"/>
        <v>0.17427388428365212</v>
      </c>
      <c r="J34" s="23">
        <f t="shared" si="0"/>
        <v>0.28904879971129555</v>
      </c>
    </row>
    <row r="35" spans="1:10" ht="15.75" thickBot="1" x14ac:dyDescent="0.3">
      <c r="A35" s="50"/>
      <c r="B35" s="47"/>
      <c r="C35" s="11" t="s">
        <v>50</v>
      </c>
      <c r="D35" s="12">
        <v>1386</v>
      </c>
      <c r="E35" s="12">
        <v>123.92569732699999</v>
      </c>
      <c r="F35" s="12">
        <v>1386</v>
      </c>
      <c r="G35" s="12">
        <v>304.80072000000001</v>
      </c>
      <c r="H35" s="13" t="s">
        <v>8</v>
      </c>
      <c r="I35" s="22">
        <f t="shared" si="1"/>
        <v>8.941248003391053E-2</v>
      </c>
      <c r="J35" s="23">
        <f t="shared" si="0"/>
        <v>0.21991393939393941</v>
      </c>
    </row>
    <row r="36" spans="1:10" ht="15.75" thickBot="1" x14ac:dyDescent="0.3">
      <c r="A36" s="50"/>
      <c r="B36" s="48"/>
      <c r="C36" s="11" t="s">
        <v>51</v>
      </c>
      <c r="D36" s="12">
        <v>1386</v>
      </c>
      <c r="E36" s="12">
        <v>123.19329071</v>
      </c>
      <c r="F36" s="12">
        <v>1386</v>
      </c>
      <c r="G36" s="12">
        <v>304.77474999999998</v>
      </c>
      <c r="H36" s="13" t="s">
        <v>8</v>
      </c>
      <c r="I36" s="22">
        <f t="shared" si="1"/>
        <v>8.8884048131313134E-2</v>
      </c>
      <c r="J36" s="23">
        <f t="shared" si="0"/>
        <v>0.21989520202020202</v>
      </c>
    </row>
    <row r="37" spans="1:10" ht="16.5" thickTop="1" thickBot="1" x14ac:dyDescent="0.3">
      <c r="A37" s="50"/>
      <c r="B37" s="46" t="s">
        <v>14</v>
      </c>
      <c r="C37" s="11" t="s">
        <v>52</v>
      </c>
      <c r="D37" s="12">
        <v>597</v>
      </c>
      <c r="E37" s="12">
        <v>318.29481973399999</v>
      </c>
      <c r="F37" s="12">
        <v>701</v>
      </c>
      <c r="G37" s="12">
        <v>323.632294</v>
      </c>
      <c r="H37" s="13" t="s">
        <v>11</v>
      </c>
      <c r="I37" s="22">
        <f t="shared" si="1"/>
        <v>0.53315715198324953</v>
      </c>
      <c r="J37" s="23">
        <f t="shared" si="0"/>
        <v>0.46167231669044223</v>
      </c>
    </row>
    <row r="38" spans="1:10" ht="15.75" thickBot="1" x14ac:dyDescent="0.3">
      <c r="A38" s="50"/>
      <c r="B38" s="48"/>
      <c r="C38" s="11" t="s">
        <v>53</v>
      </c>
      <c r="D38" s="12">
        <v>597</v>
      </c>
      <c r="E38" s="12">
        <v>318.29476690199999</v>
      </c>
      <c r="F38" s="12">
        <v>701</v>
      </c>
      <c r="G38" s="12">
        <v>323.63113399999997</v>
      </c>
      <c r="H38" s="13" t="s">
        <v>11</v>
      </c>
      <c r="I38" s="22">
        <f t="shared" si="1"/>
        <v>0.53315706348743719</v>
      </c>
      <c r="J38" s="23">
        <f t="shared" si="0"/>
        <v>0.46167066191155487</v>
      </c>
    </row>
    <row r="39" spans="1:10" ht="16.5" thickTop="1" thickBot="1" x14ac:dyDescent="0.3">
      <c r="A39" s="50"/>
      <c r="B39" s="42" t="s">
        <v>15</v>
      </c>
      <c r="C39" s="11" t="s">
        <v>225</v>
      </c>
      <c r="D39" s="12">
        <v>370</v>
      </c>
      <c r="E39" s="12">
        <v>214.30062866200001</v>
      </c>
      <c r="F39" s="12">
        <v>525</v>
      </c>
      <c r="G39" s="12">
        <v>220.584351</v>
      </c>
      <c r="H39" s="13" t="s">
        <v>8</v>
      </c>
      <c r="I39" s="22">
        <f t="shared" si="1"/>
        <v>0.57919088827567566</v>
      </c>
      <c r="J39" s="23">
        <f t="shared" si="0"/>
        <v>0.42016066857142859</v>
      </c>
    </row>
    <row r="40" spans="1:10" ht="16.5" customHeight="1" thickTop="1" thickBot="1" x14ac:dyDescent="0.3">
      <c r="A40" s="49" t="s">
        <v>16</v>
      </c>
      <c r="B40" s="46" t="s">
        <v>17</v>
      </c>
      <c r="C40" s="11" t="s">
        <v>54</v>
      </c>
      <c r="D40" s="12">
        <v>743</v>
      </c>
      <c r="E40" s="12">
        <v>134.180297852</v>
      </c>
      <c r="F40" s="12">
        <v>743</v>
      </c>
      <c r="G40" s="12">
        <v>161.16394</v>
      </c>
      <c r="H40" s="13" t="s">
        <v>8</v>
      </c>
      <c r="I40" s="22">
        <f t="shared" si="1"/>
        <v>0.18059259468640645</v>
      </c>
      <c r="J40" s="23">
        <f t="shared" si="0"/>
        <v>0.21690974427994617</v>
      </c>
    </row>
    <row r="41" spans="1:10" ht="15.75" thickBot="1" x14ac:dyDescent="0.3">
      <c r="A41" s="50"/>
      <c r="B41" s="47"/>
      <c r="C41" s="11" t="s">
        <v>55</v>
      </c>
      <c r="D41" s="12">
        <v>1015</v>
      </c>
      <c r="E41" s="12">
        <v>234.38844299300001</v>
      </c>
      <c r="F41" s="12">
        <v>1167</v>
      </c>
      <c r="G41" s="12">
        <v>404.14657999999997</v>
      </c>
      <c r="H41" s="13" t="s">
        <v>11</v>
      </c>
      <c r="I41" s="22">
        <f t="shared" si="1"/>
        <v>0.2309245743773399</v>
      </c>
      <c r="J41" s="23">
        <f t="shared" si="0"/>
        <v>0.34631240788346185</v>
      </c>
    </row>
    <row r="42" spans="1:10" ht="15.75" thickBot="1" x14ac:dyDescent="0.3">
      <c r="A42" s="50"/>
      <c r="B42" s="47"/>
      <c r="C42" s="11" t="s">
        <v>56</v>
      </c>
      <c r="D42" s="12">
        <v>1015</v>
      </c>
      <c r="E42" s="12">
        <v>231.78353881800001</v>
      </c>
      <c r="F42" s="12">
        <v>1167</v>
      </c>
      <c r="G42" s="12">
        <v>403.85055999999997</v>
      </c>
      <c r="H42" s="13" t="s">
        <v>11</v>
      </c>
      <c r="I42" s="22">
        <f t="shared" si="1"/>
        <v>0.22835816632315273</v>
      </c>
      <c r="J42" s="23">
        <f t="shared" si="0"/>
        <v>0.34605874892887745</v>
      </c>
    </row>
    <row r="43" spans="1:10" ht="16.5" customHeight="1" thickBot="1" x14ac:dyDescent="0.3">
      <c r="A43" s="50"/>
      <c r="B43" s="47"/>
      <c r="C43" s="11" t="s">
        <v>57</v>
      </c>
      <c r="D43" s="12">
        <v>907.76702880899995</v>
      </c>
      <c r="E43" s="12">
        <v>133.206207275</v>
      </c>
      <c r="F43" s="12">
        <v>1041</v>
      </c>
      <c r="G43" s="12">
        <v>243.932175</v>
      </c>
      <c r="H43" s="13" t="s">
        <v>11</v>
      </c>
      <c r="I43" s="22">
        <f t="shared" si="1"/>
        <v>0.14674052157387557</v>
      </c>
      <c r="J43" s="23">
        <f t="shared" si="0"/>
        <v>0.23432485590778099</v>
      </c>
    </row>
    <row r="44" spans="1:10" ht="15.75" thickBot="1" x14ac:dyDescent="0.3">
      <c r="A44" s="50"/>
      <c r="B44" s="47"/>
      <c r="C44" s="11" t="s">
        <v>58</v>
      </c>
      <c r="D44" s="12">
        <v>905.88500976600005</v>
      </c>
      <c r="E44" s="12">
        <v>132.90463256800001</v>
      </c>
      <c r="F44" s="12">
        <v>1038.8420410000001</v>
      </c>
      <c r="G44" s="12">
        <v>243.29397599999999</v>
      </c>
      <c r="H44" s="13" t="s">
        <v>11</v>
      </c>
      <c r="I44" s="22">
        <f t="shared" si="1"/>
        <v>0.14671247579461627</v>
      </c>
      <c r="J44" s="23">
        <f t="shared" si="0"/>
        <v>0.234197275810866</v>
      </c>
    </row>
    <row r="45" spans="1:10" ht="16.5" thickTop="1" thickBot="1" x14ac:dyDescent="0.3">
      <c r="A45" s="50"/>
      <c r="B45" s="46" t="s">
        <v>9</v>
      </c>
      <c r="C45" s="11" t="s">
        <v>59</v>
      </c>
      <c r="D45" s="12">
        <v>305.760009766</v>
      </c>
      <c r="E45" s="12">
        <v>175.88165283199999</v>
      </c>
      <c r="F45" s="12">
        <v>356.27600100000001</v>
      </c>
      <c r="G45" s="12">
        <v>319.42209000000003</v>
      </c>
      <c r="H45" s="13" t="s">
        <v>11</v>
      </c>
      <c r="I45" s="22">
        <f t="shared" si="1"/>
        <v>0.57522778392963581</v>
      </c>
      <c r="J45" s="23">
        <f t="shared" si="0"/>
        <v>0.89655797500657364</v>
      </c>
    </row>
    <row r="46" spans="1:10" ht="15.75" thickBot="1" x14ac:dyDescent="0.3">
      <c r="A46" s="50"/>
      <c r="B46" s="47"/>
      <c r="C46" s="11" t="s">
        <v>60</v>
      </c>
      <c r="D46" s="12">
        <v>306.28201293900003</v>
      </c>
      <c r="E46" s="12">
        <v>175.88165283199999</v>
      </c>
      <c r="F46" s="12">
        <v>356.27600100000001</v>
      </c>
      <c r="G46" s="12">
        <v>319.42209000000003</v>
      </c>
      <c r="H46" s="13" t="s">
        <v>11</v>
      </c>
      <c r="I46" s="22">
        <f t="shared" si="1"/>
        <v>0.57424741056220319</v>
      </c>
      <c r="J46" s="23">
        <f t="shared" si="0"/>
        <v>0.89655797500657364</v>
      </c>
    </row>
    <row r="47" spans="1:10" ht="15.75" thickBot="1" x14ac:dyDescent="0.3">
      <c r="A47" s="50"/>
      <c r="B47" s="47"/>
      <c r="C47" s="11" t="s">
        <v>61</v>
      </c>
      <c r="D47" s="12">
        <v>230</v>
      </c>
      <c r="E47" s="12">
        <v>151.08580017099999</v>
      </c>
      <c r="F47" s="12">
        <v>230</v>
      </c>
      <c r="G47" s="12">
        <v>151.18220500000001</v>
      </c>
      <c r="H47" s="13" t="s">
        <v>11</v>
      </c>
      <c r="I47" s="22">
        <f t="shared" si="1"/>
        <v>0.65689478335217388</v>
      </c>
      <c r="J47" s="23">
        <f t="shared" si="0"/>
        <v>0.65731393478260869</v>
      </c>
    </row>
    <row r="48" spans="1:10" ht="15.75" thickBot="1" x14ac:dyDescent="0.3">
      <c r="A48" s="50"/>
      <c r="B48" s="47"/>
      <c r="C48" s="11" t="s">
        <v>62</v>
      </c>
      <c r="D48" s="12">
        <v>370.31900024399999</v>
      </c>
      <c r="E48" s="12">
        <v>273.15164184600002</v>
      </c>
      <c r="F48" s="12">
        <v>411.54501340000002</v>
      </c>
      <c r="G48" s="12">
        <v>273.592468</v>
      </c>
      <c r="H48" s="13" t="s">
        <v>11</v>
      </c>
      <c r="I48" s="22">
        <f t="shared" si="1"/>
        <v>0.73761173924649492</v>
      </c>
      <c r="J48" s="23">
        <f t="shared" si="0"/>
        <v>0.6647935440638727</v>
      </c>
    </row>
    <row r="49" spans="1:10" ht="15.75" thickBot="1" x14ac:dyDescent="0.3">
      <c r="A49" s="50"/>
      <c r="B49" s="47"/>
      <c r="C49" s="11" t="s">
        <v>63</v>
      </c>
      <c r="D49" s="12">
        <v>97</v>
      </c>
      <c r="E49" s="12">
        <v>47.139789581300001</v>
      </c>
      <c r="F49" s="12">
        <v>97</v>
      </c>
      <c r="G49" s="12">
        <v>47.277400999999998</v>
      </c>
      <c r="H49" s="13" t="s">
        <v>8</v>
      </c>
      <c r="I49" s="22">
        <f t="shared" si="1"/>
        <v>0.48597721217835055</v>
      </c>
      <c r="J49" s="23">
        <f t="shared" si="0"/>
        <v>0.48739588659793814</v>
      </c>
    </row>
    <row r="50" spans="1:10" ht="15.75" thickBot="1" x14ac:dyDescent="0.3">
      <c r="A50" s="50"/>
      <c r="B50" s="47"/>
      <c r="C50" s="11" t="s">
        <v>64</v>
      </c>
      <c r="D50" s="12">
        <v>503.39801025399998</v>
      </c>
      <c r="E50" s="12">
        <v>217.31771850600001</v>
      </c>
      <c r="F50" s="12">
        <v>595.2440186</v>
      </c>
      <c r="G50" s="12">
        <v>259.328552</v>
      </c>
      <c r="H50" s="13" t="s">
        <v>11</v>
      </c>
      <c r="I50" s="22">
        <f t="shared" si="1"/>
        <v>0.43170158419249177</v>
      </c>
      <c r="J50" s="23">
        <f t="shared" si="0"/>
        <v>0.43566763192334917</v>
      </c>
    </row>
    <row r="51" spans="1:10" ht="15.75" thickBot="1" x14ac:dyDescent="0.3">
      <c r="A51" s="50"/>
      <c r="B51" s="47"/>
      <c r="C51" s="11" t="s">
        <v>65</v>
      </c>
      <c r="D51" s="12">
        <v>262.83898925800003</v>
      </c>
      <c r="E51" s="12">
        <v>56.148265838599997</v>
      </c>
      <c r="F51" s="12">
        <v>320.88299560000002</v>
      </c>
      <c r="G51" s="12">
        <v>78.436294599999997</v>
      </c>
      <c r="H51" s="13" t="s">
        <v>8</v>
      </c>
      <c r="I51" s="22">
        <f t="shared" si="1"/>
        <v>0.21362228639330766</v>
      </c>
      <c r="J51" s="23">
        <f t="shared" si="0"/>
        <v>0.2444389253264625</v>
      </c>
    </row>
    <row r="52" spans="1:10" ht="15.75" thickBot="1" x14ac:dyDescent="0.3">
      <c r="A52" s="50"/>
      <c r="B52" s="48"/>
      <c r="C52" s="11" t="s">
        <v>66</v>
      </c>
      <c r="D52" s="12">
        <v>262.83898925800003</v>
      </c>
      <c r="E52" s="12">
        <v>56.148265838599997</v>
      </c>
      <c r="F52" s="12">
        <v>320.88299560000002</v>
      </c>
      <c r="G52" s="12">
        <v>78.436294599999997</v>
      </c>
      <c r="H52" s="13" t="s">
        <v>11</v>
      </c>
      <c r="I52" s="22">
        <f t="shared" si="1"/>
        <v>0.21362228639330766</v>
      </c>
      <c r="J52" s="23">
        <f t="shared" si="0"/>
        <v>0.2444389253264625</v>
      </c>
    </row>
    <row r="53" spans="1:10" ht="16.5" thickTop="1" thickBot="1" x14ac:dyDescent="0.3">
      <c r="A53" s="50"/>
      <c r="B53" s="46" t="s">
        <v>18</v>
      </c>
      <c r="C53" s="11" t="s">
        <v>67</v>
      </c>
      <c r="D53" s="12">
        <v>225</v>
      </c>
      <c r="E53" s="12">
        <v>43.736171722400002</v>
      </c>
      <c r="F53" s="12">
        <v>400</v>
      </c>
      <c r="G53" s="12">
        <v>120.63956</v>
      </c>
      <c r="H53" s="13" t="s">
        <v>8</v>
      </c>
      <c r="I53" s="22">
        <f t="shared" si="1"/>
        <v>0.1943829854328889</v>
      </c>
      <c r="J53" s="23">
        <f t="shared" si="0"/>
        <v>0.3015989</v>
      </c>
    </row>
    <row r="54" spans="1:10" ht="15.75" thickBot="1" x14ac:dyDescent="0.3">
      <c r="A54" s="50"/>
      <c r="B54" s="47"/>
      <c r="C54" s="11" t="s">
        <v>68</v>
      </c>
      <c r="D54" s="12">
        <v>340</v>
      </c>
      <c r="E54" s="12">
        <v>38.884529113799999</v>
      </c>
      <c r="F54" s="12">
        <v>400</v>
      </c>
      <c r="G54" s="12">
        <v>107.25704</v>
      </c>
      <c r="H54" s="13" t="s">
        <v>8</v>
      </c>
      <c r="I54" s="22">
        <f t="shared" si="1"/>
        <v>0.11436626209941177</v>
      </c>
      <c r="J54" s="23">
        <f t="shared" si="0"/>
        <v>0.26814260000000001</v>
      </c>
    </row>
    <row r="55" spans="1:10" ht="16.5" customHeight="1" thickBot="1" x14ac:dyDescent="0.3">
      <c r="A55" s="51"/>
      <c r="B55" s="47"/>
      <c r="C55" s="11" t="s">
        <v>69</v>
      </c>
      <c r="D55" s="12">
        <v>240</v>
      </c>
      <c r="E55" s="12">
        <v>36.977348327599998</v>
      </c>
      <c r="F55" s="12">
        <v>400</v>
      </c>
      <c r="G55" s="12">
        <v>101.99638</v>
      </c>
      <c r="H55" s="13" t="s">
        <v>8</v>
      </c>
      <c r="I55" s="22">
        <f t="shared" si="1"/>
        <v>0.15407228469833331</v>
      </c>
      <c r="J55" s="23">
        <f t="shared" si="0"/>
        <v>0.25499094999999999</v>
      </c>
    </row>
    <row r="56" spans="1:10" ht="16.5" thickTop="1" thickBot="1" x14ac:dyDescent="0.3">
      <c r="A56" s="49" t="s">
        <v>19</v>
      </c>
      <c r="B56" s="47"/>
      <c r="C56" s="11" t="s">
        <v>70</v>
      </c>
      <c r="D56" s="12">
        <v>2522</v>
      </c>
      <c r="E56" s="12">
        <v>363.15515136699997</v>
      </c>
      <c r="F56" s="12">
        <v>2522</v>
      </c>
      <c r="G56" s="12">
        <v>676.42462</v>
      </c>
      <c r="H56" s="13" t="s">
        <v>8</v>
      </c>
      <c r="I56" s="22">
        <f t="shared" si="1"/>
        <v>0.14399490537946075</v>
      </c>
      <c r="J56" s="23">
        <f t="shared" si="0"/>
        <v>0.26820960348929423</v>
      </c>
    </row>
    <row r="57" spans="1:10" ht="15.75" thickBot="1" x14ac:dyDescent="0.3">
      <c r="A57" s="50"/>
      <c r="B57" s="47"/>
      <c r="C57" s="11" t="s">
        <v>71</v>
      </c>
      <c r="D57" s="12">
        <v>2522</v>
      </c>
      <c r="E57" s="12">
        <v>363.15533447299998</v>
      </c>
      <c r="F57" s="12">
        <v>2522</v>
      </c>
      <c r="G57" s="12">
        <v>676.42693999999995</v>
      </c>
      <c r="H57" s="13" t="s">
        <v>8</v>
      </c>
      <c r="I57" s="22">
        <f t="shared" si="1"/>
        <v>0.14399497798295002</v>
      </c>
      <c r="J57" s="23">
        <f t="shared" si="0"/>
        <v>0.26821052339413159</v>
      </c>
    </row>
    <row r="58" spans="1:10" ht="15.75" thickBot="1" x14ac:dyDescent="0.3">
      <c r="A58" s="50"/>
      <c r="B58" s="47"/>
      <c r="C58" s="11" t="s">
        <v>72</v>
      </c>
      <c r="D58" s="12">
        <v>1949</v>
      </c>
      <c r="E58" s="12">
        <v>228.83372497600001</v>
      </c>
      <c r="F58" s="12">
        <v>1949</v>
      </c>
      <c r="G58" s="12">
        <v>900.48761000000002</v>
      </c>
      <c r="H58" s="13" t="s">
        <v>8</v>
      </c>
      <c r="I58" s="22">
        <f t="shared" si="1"/>
        <v>0.11741083887942536</v>
      </c>
      <c r="J58" s="23">
        <f t="shared" si="0"/>
        <v>0.46202545407901491</v>
      </c>
    </row>
    <row r="59" spans="1:10" ht="15.75" thickBot="1" x14ac:dyDescent="0.3">
      <c r="A59" s="50"/>
      <c r="B59" s="47"/>
      <c r="C59" s="11" t="s">
        <v>73</v>
      </c>
      <c r="D59" s="12">
        <v>2598</v>
      </c>
      <c r="E59" s="12">
        <v>774.75134277300003</v>
      </c>
      <c r="F59" s="12">
        <v>2598</v>
      </c>
      <c r="G59" s="12">
        <v>1003.9473</v>
      </c>
      <c r="H59" s="13" t="s">
        <v>8</v>
      </c>
      <c r="I59" s="22">
        <f t="shared" si="1"/>
        <v>0.29821067851154737</v>
      </c>
      <c r="J59" s="23">
        <f t="shared" si="0"/>
        <v>0.38643083140877599</v>
      </c>
    </row>
    <row r="60" spans="1:10" ht="15.75" thickBot="1" x14ac:dyDescent="0.3">
      <c r="A60" s="50"/>
      <c r="B60" s="47"/>
      <c r="C60" s="11" t="s">
        <v>74</v>
      </c>
      <c r="D60" s="12">
        <v>2598</v>
      </c>
      <c r="E60" s="12">
        <v>473.37121581999997</v>
      </c>
      <c r="F60" s="12">
        <v>2598</v>
      </c>
      <c r="G60" s="12">
        <v>825.257385</v>
      </c>
      <c r="H60" s="13" t="s">
        <v>8</v>
      </c>
      <c r="I60" s="22">
        <f t="shared" si="1"/>
        <v>0.18220601070823711</v>
      </c>
      <c r="J60" s="23">
        <f t="shared" si="0"/>
        <v>0.3176510334872979</v>
      </c>
    </row>
    <row r="61" spans="1:10" ht="15.75" thickBot="1" x14ac:dyDescent="0.3">
      <c r="A61" s="50"/>
      <c r="B61" s="47"/>
      <c r="C61" s="11" t="s">
        <v>75</v>
      </c>
      <c r="D61" s="12">
        <v>2651</v>
      </c>
      <c r="E61" s="12">
        <v>466.04147338899998</v>
      </c>
      <c r="F61" s="12">
        <v>2651</v>
      </c>
      <c r="G61" s="12">
        <v>812.36193800000001</v>
      </c>
      <c r="H61" s="13" t="s">
        <v>8</v>
      </c>
      <c r="I61" s="22">
        <f t="shared" si="1"/>
        <v>0.1757983679324783</v>
      </c>
      <c r="J61" s="23">
        <f t="shared" si="0"/>
        <v>0.30643603847604678</v>
      </c>
    </row>
    <row r="62" spans="1:10" ht="15.75" thickBot="1" x14ac:dyDescent="0.3">
      <c r="A62" s="50"/>
      <c r="B62" s="47"/>
      <c r="C62" s="11" t="s">
        <v>76</v>
      </c>
      <c r="D62" s="12">
        <v>3276</v>
      </c>
      <c r="E62" s="12">
        <v>263.90603637700002</v>
      </c>
      <c r="F62" s="12">
        <v>3276</v>
      </c>
      <c r="G62" s="12">
        <v>747.23419000000001</v>
      </c>
      <c r="H62" s="13" t="s">
        <v>8</v>
      </c>
      <c r="I62" s="22">
        <f t="shared" si="1"/>
        <v>8.0557398161477417E-2</v>
      </c>
      <c r="J62" s="23">
        <f t="shared" si="0"/>
        <v>0.22809346459096461</v>
      </c>
    </row>
    <row r="63" spans="1:10" ht="15.75" thickBot="1" x14ac:dyDescent="0.3">
      <c r="A63" s="50"/>
      <c r="B63" s="48"/>
      <c r="C63" s="11" t="s">
        <v>77</v>
      </c>
      <c r="D63" s="12">
        <v>2771</v>
      </c>
      <c r="E63" s="12">
        <v>514.54846191399997</v>
      </c>
      <c r="F63" s="12">
        <v>2771</v>
      </c>
      <c r="G63" s="12">
        <v>954.01831100000004</v>
      </c>
      <c r="H63" s="13" t="s">
        <v>8</v>
      </c>
      <c r="I63" s="22">
        <f t="shared" si="1"/>
        <v>0.18569053118513171</v>
      </c>
      <c r="J63" s="23">
        <f t="shared" si="0"/>
        <v>0.34428665138939013</v>
      </c>
    </row>
    <row r="64" spans="1:10" ht="16.5" thickTop="1" thickBot="1" x14ac:dyDescent="0.3">
      <c r="A64" s="50"/>
      <c r="B64" s="46" t="s">
        <v>9</v>
      </c>
      <c r="C64" s="11" t="s">
        <v>78</v>
      </c>
      <c r="D64" s="12">
        <v>297</v>
      </c>
      <c r="E64" s="12">
        <v>7.7687315940900001</v>
      </c>
      <c r="F64" s="12">
        <v>327</v>
      </c>
      <c r="G64" s="12">
        <v>10.7933235</v>
      </c>
      <c r="H64" s="13" t="s">
        <v>8</v>
      </c>
      <c r="I64" s="22">
        <f t="shared" si="1"/>
        <v>2.6157345434646467E-2</v>
      </c>
      <c r="J64" s="23">
        <f t="shared" si="0"/>
        <v>3.3007105504587152E-2</v>
      </c>
    </row>
    <row r="65" spans="1:10" ht="15.75" thickBot="1" x14ac:dyDescent="0.3">
      <c r="A65" s="50"/>
      <c r="B65" s="47"/>
      <c r="C65" s="11" t="s">
        <v>79</v>
      </c>
      <c r="D65" s="12">
        <v>297</v>
      </c>
      <c r="E65" s="12">
        <v>7.7687315940900001</v>
      </c>
      <c r="F65" s="12">
        <v>327</v>
      </c>
      <c r="G65" s="12">
        <v>10.7933235</v>
      </c>
      <c r="H65" s="13" t="s">
        <v>8</v>
      </c>
      <c r="I65" s="22">
        <f t="shared" si="1"/>
        <v>2.6157345434646467E-2</v>
      </c>
      <c r="J65" s="23">
        <f t="shared" si="0"/>
        <v>3.3007105504587152E-2</v>
      </c>
    </row>
    <row r="66" spans="1:10" ht="15.75" thickBot="1" x14ac:dyDescent="0.3">
      <c r="A66" s="50"/>
      <c r="B66" s="47"/>
      <c r="C66" s="11" t="s">
        <v>80</v>
      </c>
      <c r="D66" s="12">
        <v>873.78302001999998</v>
      </c>
      <c r="E66" s="12">
        <v>156.39384460400001</v>
      </c>
      <c r="F66" s="12">
        <v>919.18701169999997</v>
      </c>
      <c r="G66" s="12">
        <v>297.84976</v>
      </c>
      <c r="H66" s="13" t="s">
        <v>11</v>
      </c>
      <c r="I66" s="22">
        <f t="shared" si="1"/>
        <v>0.17898476054206264</v>
      </c>
      <c r="J66" s="23">
        <f t="shared" si="0"/>
        <v>0.32403608428837422</v>
      </c>
    </row>
    <row r="67" spans="1:10" ht="15.75" thickBot="1" x14ac:dyDescent="0.3">
      <c r="A67" s="50"/>
      <c r="B67" s="47"/>
      <c r="C67" s="11" t="s">
        <v>81</v>
      </c>
      <c r="D67" s="12">
        <v>919.187011719</v>
      </c>
      <c r="E67" s="12">
        <v>156.39384460400001</v>
      </c>
      <c r="F67" s="12">
        <v>919.18701169999997</v>
      </c>
      <c r="G67" s="12">
        <v>297.84976</v>
      </c>
      <c r="H67" s="13" t="s">
        <v>11</v>
      </c>
      <c r="I67" s="22">
        <f t="shared" si="1"/>
        <v>0.17014366239958401</v>
      </c>
      <c r="J67" s="23">
        <f t="shared" ref="J67:J118" si="2">ABS(G67/F67)</f>
        <v>0.32403608428837422</v>
      </c>
    </row>
    <row r="68" spans="1:10" ht="15.75" thickBot="1" x14ac:dyDescent="0.3">
      <c r="A68" s="50"/>
      <c r="B68" s="47"/>
      <c r="C68" s="11" t="s">
        <v>82</v>
      </c>
      <c r="D68" s="12">
        <v>307.78900146500001</v>
      </c>
      <c r="E68" s="12">
        <v>14.8045015335</v>
      </c>
      <c r="F68" s="12">
        <v>379.83099370000002</v>
      </c>
      <c r="G68" s="12">
        <v>27.9863529</v>
      </c>
      <c r="H68" s="13" t="s">
        <v>10</v>
      </c>
      <c r="I68" s="22">
        <f t="shared" ref="I68:I131" si="3">E68/D68</f>
        <v>4.8099514482435081E-2</v>
      </c>
      <c r="J68" s="23">
        <f t="shared" si="2"/>
        <v>7.3681067011883497E-2</v>
      </c>
    </row>
    <row r="69" spans="1:10" ht="15.75" thickBot="1" x14ac:dyDescent="0.3">
      <c r="A69" s="50"/>
      <c r="B69" s="47"/>
      <c r="C69" s="11" t="s">
        <v>83</v>
      </c>
      <c r="D69" s="12">
        <v>302.02301025399998</v>
      </c>
      <c r="E69" s="12">
        <v>14.3273620605</v>
      </c>
      <c r="F69" s="12">
        <v>373.21798710000002</v>
      </c>
      <c r="G69" s="12">
        <v>27.130020099999999</v>
      </c>
      <c r="H69" s="13" t="s">
        <v>10</v>
      </c>
      <c r="I69" s="22">
        <f t="shared" si="3"/>
        <v>4.7437981789701232E-2</v>
      </c>
      <c r="J69" s="23">
        <f t="shared" si="2"/>
        <v>7.2692155892075963E-2</v>
      </c>
    </row>
    <row r="70" spans="1:10" ht="15.75" thickBot="1" x14ac:dyDescent="0.3">
      <c r="A70" s="50"/>
      <c r="B70" s="47"/>
      <c r="C70" s="11" t="s">
        <v>84</v>
      </c>
      <c r="D70" s="12">
        <v>310.260009766</v>
      </c>
      <c r="E70" s="12">
        <v>14.808513641399999</v>
      </c>
      <c r="F70" s="12">
        <v>382.89498900000001</v>
      </c>
      <c r="G70" s="12">
        <v>28.002574899999999</v>
      </c>
      <c r="H70" s="13" t="s">
        <v>10</v>
      </c>
      <c r="I70" s="22">
        <f t="shared" si="3"/>
        <v>4.7729366258218942E-2</v>
      </c>
      <c r="J70" s="23">
        <f t="shared" si="2"/>
        <v>7.3133824428295136E-2</v>
      </c>
    </row>
    <row r="71" spans="1:10" ht="15.75" thickBot="1" x14ac:dyDescent="0.3">
      <c r="A71" s="50"/>
      <c r="B71" s="47"/>
      <c r="C71" s="11" t="s">
        <v>85</v>
      </c>
      <c r="D71" s="12">
        <v>775</v>
      </c>
      <c r="E71" s="12">
        <v>84.766624450699993</v>
      </c>
      <c r="F71" s="12">
        <v>943</v>
      </c>
      <c r="G71" s="12">
        <v>159.63130200000001</v>
      </c>
      <c r="H71" s="13" t="s">
        <v>11</v>
      </c>
      <c r="I71" s="22">
        <f t="shared" si="3"/>
        <v>0.10937628961380644</v>
      </c>
      <c r="J71" s="23">
        <f t="shared" si="2"/>
        <v>0.16928027783669142</v>
      </c>
    </row>
    <row r="72" spans="1:10" ht="15.75" thickBot="1" x14ac:dyDescent="0.3">
      <c r="A72" s="50"/>
      <c r="B72" s="47"/>
      <c r="C72" s="11" t="s">
        <v>86</v>
      </c>
      <c r="D72" s="12">
        <v>843.77697753899997</v>
      </c>
      <c r="E72" s="12">
        <v>106.021751404</v>
      </c>
      <c r="F72" s="12">
        <v>868.96698000000004</v>
      </c>
      <c r="G72" s="12">
        <v>172.4787</v>
      </c>
      <c r="H72" s="13" t="s">
        <v>11</v>
      </c>
      <c r="I72" s="22">
        <f t="shared" si="3"/>
        <v>0.12565139157177299</v>
      </c>
      <c r="J72" s="23">
        <f t="shared" si="2"/>
        <v>0.19848705873726064</v>
      </c>
    </row>
    <row r="73" spans="1:10" ht="15.75" thickBot="1" x14ac:dyDescent="0.3">
      <c r="A73" s="50"/>
      <c r="B73" s="47"/>
      <c r="C73" s="11" t="s">
        <v>87</v>
      </c>
      <c r="D73" s="12">
        <v>775</v>
      </c>
      <c r="E73" s="12">
        <v>116.43032836899999</v>
      </c>
      <c r="F73" s="12">
        <v>853</v>
      </c>
      <c r="G73" s="12">
        <v>176.00784300000001</v>
      </c>
      <c r="H73" s="13" t="s">
        <v>11</v>
      </c>
      <c r="I73" s="22">
        <f t="shared" si="3"/>
        <v>0.1502326817664516</v>
      </c>
      <c r="J73" s="23">
        <f t="shared" si="2"/>
        <v>0.20633979249706919</v>
      </c>
    </row>
    <row r="74" spans="1:10" ht="15.75" thickBot="1" x14ac:dyDescent="0.3">
      <c r="A74" s="50"/>
      <c r="B74" s="47"/>
      <c r="C74" s="11" t="s">
        <v>88</v>
      </c>
      <c r="D74" s="12">
        <v>844.04498291000004</v>
      </c>
      <c r="E74" s="12">
        <v>38.905109405499999</v>
      </c>
      <c r="F74" s="12">
        <v>844.04498290000004</v>
      </c>
      <c r="G74" s="12">
        <v>442.89008000000001</v>
      </c>
      <c r="H74" s="13" t="s">
        <v>11</v>
      </c>
      <c r="I74" s="22">
        <f t="shared" si="3"/>
        <v>4.6093644525162028E-2</v>
      </c>
      <c r="J74" s="23">
        <f t="shared" si="2"/>
        <v>0.52472331329818744</v>
      </c>
    </row>
    <row r="75" spans="1:10" ht="15.75" thickBot="1" x14ac:dyDescent="0.3">
      <c r="A75" s="50"/>
      <c r="B75" s="47"/>
      <c r="C75" s="11" t="s">
        <v>89</v>
      </c>
      <c r="D75" s="12">
        <v>846.89898681600005</v>
      </c>
      <c r="E75" s="12">
        <v>8.1756677627599998</v>
      </c>
      <c r="F75" s="12">
        <v>846.89898679999999</v>
      </c>
      <c r="G75" s="12">
        <v>174.29884300000001</v>
      </c>
      <c r="H75" s="13" t="s">
        <v>11</v>
      </c>
      <c r="I75" s="22">
        <f t="shared" si="3"/>
        <v>9.6536516043043419E-3</v>
      </c>
      <c r="J75" s="23">
        <f t="shared" si="2"/>
        <v>0.20580830266261926</v>
      </c>
    </row>
    <row r="76" spans="1:10" ht="15.75" thickBot="1" x14ac:dyDescent="0.3">
      <c r="A76" s="50"/>
      <c r="B76" s="47"/>
      <c r="C76" s="11" t="s">
        <v>90</v>
      </c>
      <c r="D76" s="12">
        <v>856.23498535199997</v>
      </c>
      <c r="E76" s="12">
        <v>404.705566406</v>
      </c>
      <c r="F76" s="12">
        <v>879.96197510000002</v>
      </c>
      <c r="G76" s="12">
        <v>446.54446000000002</v>
      </c>
      <c r="H76" s="13" t="s">
        <v>11</v>
      </c>
      <c r="I76" s="22">
        <f t="shared" si="3"/>
        <v>0.47265712488917361</v>
      </c>
      <c r="J76" s="23">
        <f t="shared" si="2"/>
        <v>0.50745881371664281</v>
      </c>
    </row>
    <row r="77" spans="1:10" ht="23.25" thickBot="1" x14ac:dyDescent="0.3">
      <c r="A77" s="50"/>
      <c r="B77" s="47"/>
      <c r="C77" s="11" t="s">
        <v>91</v>
      </c>
      <c r="D77" s="12">
        <v>376</v>
      </c>
      <c r="E77" s="12">
        <v>82.460533142100005</v>
      </c>
      <c r="F77" s="12">
        <v>452</v>
      </c>
      <c r="G77" s="12">
        <v>160.91478000000001</v>
      </c>
      <c r="H77" s="13" t="s">
        <v>11</v>
      </c>
      <c r="I77" s="22">
        <f t="shared" si="3"/>
        <v>0.21930992856941492</v>
      </c>
      <c r="J77" s="23">
        <f t="shared" si="2"/>
        <v>0.35600615044247791</v>
      </c>
    </row>
    <row r="78" spans="1:10" ht="23.25" thickBot="1" x14ac:dyDescent="0.3">
      <c r="A78" s="50"/>
      <c r="B78" s="47"/>
      <c r="C78" s="11" t="s">
        <v>92</v>
      </c>
      <c r="D78" s="12">
        <v>376</v>
      </c>
      <c r="E78" s="12">
        <v>82.460533142100005</v>
      </c>
      <c r="F78" s="12">
        <v>452</v>
      </c>
      <c r="G78" s="12">
        <v>160.91478000000001</v>
      </c>
      <c r="H78" s="13" t="s">
        <v>11</v>
      </c>
      <c r="I78" s="22">
        <f t="shared" si="3"/>
        <v>0.21930992856941492</v>
      </c>
      <c r="J78" s="23">
        <f t="shared" si="2"/>
        <v>0.35600615044247791</v>
      </c>
    </row>
    <row r="79" spans="1:10" ht="15.75" thickBot="1" x14ac:dyDescent="0.3">
      <c r="A79" s="50"/>
      <c r="B79" s="47"/>
      <c r="C79" s="11" t="s">
        <v>93</v>
      </c>
      <c r="D79" s="12">
        <v>832.09802246100003</v>
      </c>
      <c r="E79" s="12">
        <v>107.684310913</v>
      </c>
      <c r="F79" s="12">
        <v>885.53002930000002</v>
      </c>
      <c r="G79" s="12">
        <v>215.937637</v>
      </c>
      <c r="H79" s="13" t="s">
        <v>11</v>
      </c>
      <c r="I79" s="22">
        <f t="shared" si="3"/>
        <v>0.12941301145568712</v>
      </c>
      <c r="J79" s="23">
        <f t="shared" si="2"/>
        <v>0.24385128663642935</v>
      </c>
    </row>
    <row r="80" spans="1:10" ht="15.75" thickBot="1" x14ac:dyDescent="0.3">
      <c r="A80" s="50"/>
      <c r="B80" s="47"/>
      <c r="C80" s="11" t="s">
        <v>94</v>
      </c>
      <c r="D80" s="12">
        <v>830.19897460899995</v>
      </c>
      <c r="E80" s="12">
        <v>107.318069458</v>
      </c>
      <c r="F80" s="12">
        <v>847.38299559999996</v>
      </c>
      <c r="G80" s="12">
        <v>215.20056199999999</v>
      </c>
      <c r="H80" s="13" t="s">
        <v>11</v>
      </c>
      <c r="I80" s="22">
        <f t="shared" si="3"/>
        <v>0.12926788967493455</v>
      </c>
      <c r="J80" s="23">
        <f t="shared" si="2"/>
        <v>0.25395902811057069</v>
      </c>
    </row>
    <row r="81" spans="1:10" ht="15.75" thickBot="1" x14ac:dyDescent="0.3">
      <c r="A81" s="50"/>
      <c r="B81" s="47"/>
      <c r="C81" s="11" t="s">
        <v>95</v>
      </c>
      <c r="D81" s="12">
        <v>543</v>
      </c>
      <c r="E81" s="12">
        <v>204.36137390100001</v>
      </c>
      <c r="F81" s="12">
        <v>562</v>
      </c>
      <c r="G81" s="12">
        <v>462.75357100000002</v>
      </c>
      <c r="H81" s="13" t="s">
        <v>8</v>
      </c>
      <c r="I81" s="22">
        <f t="shared" si="3"/>
        <v>0.37635612136464092</v>
      </c>
      <c r="J81" s="23">
        <f t="shared" si="2"/>
        <v>0.82340493060498221</v>
      </c>
    </row>
    <row r="82" spans="1:10" ht="15.75" thickBot="1" x14ac:dyDescent="0.3">
      <c r="A82" s="50"/>
      <c r="B82" s="47"/>
      <c r="C82" s="11" t="s">
        <v>96</v>
      </c>
      <c r="D82" s="12">
        <v>612</v>
      </c>
      <c r="E82" s="12">
        <v>92.331382751500001</v>
      </c>
      <c r="F82" s="12">
        <v>775</v>
      </c>
      <c r="G82" s="12">
        <v>159.50272000000001</v>
      </c>
      <c r="H82" s="13" t="s">
        <v>8</v>
      </c>
      <c r="I82" s="22">
        <f t="shared" si="3"/>
        <v>0.15086827246977125</v>
      </c>
      <c r="J82" s="23">
        <f t="shared" si="2"/>
        <v>0.20580996129032259</v>
      </c>
    </row>
    <row r="83" spans="1:10" ht="15.75" thickBot="1" x14ac:dyDescent="0.3">
      <c r="A83" s="50"/>
      <c r="B83" s="47"/>
      <c r="C83" s="11" t="s">
        <v>97</v>
      </c>
      <c r="D83" s="12">
        <v>590</v>
      </c>
      <c r="E83" s="12">
        <v>228.561477661</v>
      </c>
      <c r="F83" s="12">
        <v>649</v>
      </c>
      <c r="G83" s="12">
        <v>354.955353</v>
      </c>
      <c r="H83" s="13" t="s">
        <v>8</v>
      </c>
      <c r="I83" s="22">
        <f t="shared" si="3"/>
        <v>0.38739233501864406</v>
      </c>
      <c r="J83" s="23">
        <f t="shared" si="2"/>
        <v>0.54692658397534666</v>
      </c>
    </row>
    <row r="84" spans="1:10" ht="15.75" thickBot="1" x14ac:dyDescent="0.3">
      <c r="A84" s="50"/>
      <c r="B84" s="47"/>
      <c r="C84" s="11" t="s">
        <v>98</v>
      </c>
      <c r="D84" s="12">
        <v>590</v>
      </c>
      <c r="E84" s="12">
        <v>302.970611572</v>
      </c>
      <c r="F84" s="12">
        <v>649</v>
      </c>
      <c r="G84" s="12">
        <v>482.172729</v>
      </c>
      <c r="H84" s="13" t="s">
        <v>8</v>
      </c>
      <c r="I84" s="22">
        <f t="shared" si="3"/>
        <v>0.51350951113898302</v>
      </c>
      <c r="J84" s="23">
        <f t="shared" si="2"/>
        <v>0.74294719414483823</v>
      </c>
    </row>
    <row r="85" spans="1:10" ht="15.75" thickBot="1" x14ac:dyDescent="0.3">
      <c r="A85" s="50"/>
      <c r="B85" s="47"/>
      <c r="C85" s="11" t="s">
        <v>99</v>
      </c>
      <c r="D85" s="12">
        <v>630.687011719</v>
      </c>
      <c r="E85" s="12">
        <v>1.32383606299E-8</v>
      </c>
      <c r="F85" s="12">
        <v>763.01501459999997</v>
      </c>
      <c r="G85" s="12">
        <v>2.1786536999999999</v>
      </c>
      <c r="H85" s="13" t="s">
        <v>11</v>
      </c>
      <c r="I85" s="22">
        <f t="shared" si="3"/>
        <v>2.0990380940012597E-11</v>
      </c>
      <c r="J85" s="23">
        <f t="shared" si="2"/>
        <v>2.8553221867359045E-3</v>
      </c>
    </row>
    <row r="86" spans="1:10" ht="15.75" thickBot="1" x14ac:dyDescent="0.3">
      <c r="A86" s="50"/>
      <c r="B86" s="47"/>
      <c r="C86" s="11" t="s">
        <v>223</v>
      </c>
      <c r="D86" s="12">
        <v>822.59997558600003</v>
      </c>
      <c r="E86" s="12">
        <v>92.320465087900004</v>
      </c>
      <c r="F86" s="12">
        <v>875.42102050000005</v>
      </c>
      <c r="G86" s="12">
        <v>92.811164899999994</v>
      </c>
      <c r="H86" s="13" t="s">
        <v>11</v>
      </c>
      <c r="I86" s="22">
        <f t="shared" si="3"/>
        <v>0.11223008488680439</v>
      </c>
      <c r="J86" s="23">
        <f t="shared" si="2"/>
        <v>0.10601889002732713</v>
      </c>
    </row>
    <row r="87" spans="1:10" ht="15.75" thickBot="1" x14ac:dyDescent="0.3">
      <c r="A87" s="50"/>
      <c r="B87" s="47"/>
      <c r="C87" s="11" t="s">
        <v>100</v>
      </c>
      <c r="D87" s="12">
        <v>713.10101318399995</v>
      </c>
      <c r="E87" s="12">
        <v>229.52159118700001</v>
      </c>
      <c r="F87" s="12">
        <v>878.07098389999999</v>
      </c>
      <c r="G87" s="12">
        <v>552.80695000000003</v>
      </c>
      <c r="H87" s="13" t="s">
        <v>11</v>
      </c>
      <c r="I87" s="22">
        <f t="shared" si="3"/>
        <v>0.32186406545993373</v>
      </c>
      <c r="J87" s="23">
        <f t="shared" si="2"/>
        <v>0.62956977298655048</v>
      </c>
    </row>
    <row r="88" spans="1:10" ht="15.75" thickBot="1" x14ac:dyDescent="0.3">
      <c r="A88" s="50"/>
      <c r="B88" s="47"/>
      <c r="C88" s="11" t="s">
        <v>101</v>
      </c>
      <c r="D88" s="12">
        <v>709.62902831999997</v>
      </c>
      <c r="E88" s="12">
        <v>133.94297790499999</v>
      </c>
      <c r="F88" s="12">
        <v>860.2009888</v>
      </c>
      <c r="G88" s="12">
        <v>353.73615000000001</v>
      </c>
      <c r="H88" s="13" t="s">
        <v>11</v>
      </c>
      <c r="I88" s="22">
        <f t="shared" si="3"/>
        <v>0.18875070291600271</v>
      </c>
      <c r="J88" s="23">
        <f t="shared" si="2"/>
        <v>0.41122499811755625</v>
      </c>
    </row>
    <row r="89" spans="1:10" ht="15.75" thickBot="1" x14ac:dyDescent="0.3">
      <c r="A89" s="50"/>
      <c r="B89" s="47"/>
      <c r="C89" s="11" t="s">
        <v>102</v>
      </c>
      <c r="D89" s="12">
        <v>819.25500488299997</v>
      </c>
      <c r="E89" s="12">
        <v>203.44398498499999</v>
      </c>
      <c r="F89" s="12">
        <v>847.19000240000003</v>
      </c>
      <c r="G89" s="12">
        <v>384.42282</v>
      </c>
      <c r="H89" s="13" t="s">
        <v>11</v>
      </c>
      <c r="I89" s="22">
        <f t="shared" si="3"/>
        <v>0.24832803433902045</v>
      </c>
      <c r="J89" s="23">
        <f t="shared" si="2"/>
        <v>0.45376222442541891</v>
      </c>
    </row>
    <row r="90" spans="1:10" ht="15.75" thickBot="1" x14ac:dyDescent="0.3">
      <c r="A90" s="50"/>
      <c r="B90" s="47"/>
      <c r="C90" s="11" t="s">
        <v>103</v>
      </c>
      <c r="D90" s="12">
        <v>591</v>
      </c>
      <c r="E90" s="12">
        <v>42.134170532200002</v>
      </c>
      <c r="F90" s="12">
        <v>650</v>
      </c>
      <c r="G90" s="12">
        <v>145.63199</v>
      </c>
      <c r="H90" s="13" t="s">
        <v>11</v>
      </c>
      <c r="I90" s="22">
        <f t="shared" si="3"/>
        <v>7.1293012744839263E-2</v>
      </c>
      <c r="J90" s="23">
        <f t="shared" si="2"/>
        <v>0.22404921538461539</v>
      </c>
    </row>
    <row r="91" spans="1:10" ht="15.75" thickBot="1" x14ac:dyDescent="0.3">
      <c r="A91" s="50"/>
      <c r="B91" s="47"/>
      <c r="C91" s="11" t="s">
        <v>104</v>
      </c>
      <c r="D91" s="12">
        <v>819.32897949200003</v>
      </c>
      <c r="E91" s="12">
        <v>297.973480225</v>
      </c>
      <c r="F91" s="12">
        <v>889.57000730000004</v>
      </c>
      <c r="G91" s="12">
        <v>496.02722</v>
      </c>
      <c r="H91" s="13" t="s">
        <v>11</v>
      </c>
      <c r="I91" s="22">
        <f t="shared" si="3"/>
        <v>0.36367989865285782</v>
      </c>
      <c r="J91" s="23">
        <f t="shared" si="2"/>
        <v>0.55760335435041142</v>
      </c>
    </row>
    <row r="92" spans="1:10" ht="15.75" thickBot="1" x14ac:dyDescent="0.3">
      <c r="A92" s="50"/>
      <c r="B92" s="47"/>
      <c r="C92" s="11" t="s">
        <v>105</v>
      </c>
      <c r="D92" s="12">
        <v>388.29400634799998</v>
      </c>
      <c r="E92" s="12">
        <v>84.857681274399994</v>
      </c>
      <c r="F92" s="12">
        <v>444.71301269999998</v>
      </c>
      <c r="G92" s="12">
        <v>170.74249</v>
      </c>
      <c r="H92" s="13" t="s">
        <v>8</v>
      </c>
      <c r="I92" s="22">
        <f t="shared" si="3"/>
        <v>0.21853976596885238</v>
      </c>
      <c r="J92" s="23">
        <f t="shared" si="2"/>
        <v>0.3839385966319398</v>
      </c>
    </row>
    <row r="93" spans="1:10" ht="15.75" thickBot="1" x14ac:dyDescent="0.3">
      <c r="A93" s="50"/>
      <c r="B93" s="47"/>
      <c r="C93" s="11" t="s">
        <v>106</v>
      </c>
      <c r="D93" s="12">
        <v>388.760009766</v>
      </c>
      <c r="E93" s="12">
        <v>84.863609314000001</v>
      </c>
      <c r="F93" s="12">
        <v>445.2470093</v>
      </c>
      <c r="G93" s="12">
        <v>170.74102999999999</v>
      </c>
      <c r="H93" s="13" t="s">
        <v>8</v>
      </c>
      <c r="I93" s="22">
        <f t="shared" si="3"/>
        <v>0.21829305273729305</v>
      </c>
      <c r="J93" s="23">
        <f t="shared" si="2"/>
        <v>0.38347484976582413</v>
      </c>
    </row>
    <row r="94" spans="1:10" ht="15.75" thickBot="1" x14ac:dyDescent="0.3">
      <c r="A94" s="50"/>
      <c r="B94" s="47"/>
      <c r="C94" s="11" t="s">
        <v>107</v>
      </c>
      <c r="D94" s="12">
        <v>751</v>
      </c>
      <c r="E94" s="12">
        <v>351.85086059600002</v>
      </c>
      <c r="F94" s="12">
        <v>898</v>
      </c>
      <c r="G94" s="12">
        <v>706.84326199999998</v>
      </c>
      <c r="H94" s="13" t="s">
        <v>10</v>
      </c>
      <c r="I94" s="22">
        <f t="shared" si="3"/>
        <v>0.46850980105992013</v>
      </c>
      <c r="J94" s="23">
        <f t="shared" si="2"/>
        <v>0.78713058129175939</v>
      </c>
    </row>
    <row r="95" spans="1:10" ht="15.75" thickBot="1" x14ac:dyDescent="0.3">
      <c r="A95" s="50"/>
      <c r="B95" s="47"/>
      <c r="C95" s="11" t="s">
        <v>108</v>
      </c>
      <c r="D95" s="12">
        <v>751</v>
      </c>
      <c r="E95" s="12">
        <v>351.85086059600002</v>
      </c>
      <c r="F95" s="12">
        <v>898</v>
      </c>
      <c r="G95" s="12">
        <v>706.84326199999998</v>
      </c>
      <c r="H95" s="13" t="s">
        <v>10</v>
      </c>
      <c r="I95" s="22">
        <f t="shared" si="3"/>
        <v>0.46850980105992013</v>
      </c>
      <c r="J95" s="23">
        <f t="shared" si="2"/>
        <v>0.78713058129175939</v>
      </c>
    </row>
    <row r="96" spans="1:10" ht="15.75" thickBot="1" x14ac:dyDescent="0.3">
      <c r="A96" s="50"/>
      <c r="B96" s="47"/>
      <c r="C96" s="11" t="s">
        <v>109</v>
      </c>
      <c r="D96" s="12">
        <v>631.13598632799994</v>
      </c>
      <c r="E96" s="12">
        <v>276.84417724600002</v>
      </c>
      <c r="F96" s="12">
        <v>685.46899410000003</v>
      </c>
      <c r="G96" s="12">
        <v>558.11663799999997</v>
      </c>
      <c r="H96" s="13" t="s">
        <v>11</v>
      </c>
      <c r="I96" s="22">
        <f t="shared" si="3"/>
        <v>0.43864425930884049</v>
      </c>
      <c r="J96" s="23">
        <f t="shared" si="2"/>
        <v>0.81421135427546243</v>
      </c>
    </row>
    <row r="97" spans="1:10" ht="15.75" thickBot="1" x14ac:dyDescent="0.3">
      <c r="A97" s="50"/>
      <c r="B97" s="47"/>
      <c r="C97" s="11" t="s">
        <v>110</v>
      </c>
      <c r="D97" s="12">
        <v>631.13598632799994</v>
      </c>
      <c r="E97" s="12">
        <v>275.07360839799998</v>
      </c>
      <c r="F97" s="12">
        <v>685.46899410000003</v>
      </c>
      <c r="G97" s="12">
        <v>558.34442100000001</v>
      </c>
      <c r="H97" s="13" t="s">
        <v>11</v>
      </c>
      <c r="I97" s="22">
        <f t="shared" si="3"/>
        <v>0.4358388910738562</v>
      </c>
      <c r="J97" s="23">
        <f t="shared" si="2"/>
        <v>0.8145436566873302</v>
      </c>
    </row>
    <row r="98" spans="1:10" ht="15.75" thickBot="1" x14ac:dyDescent="0.3">
      <c r="A98" s="50"/>
      <c r="B98" s="47"/>
      <c r="C98" s="11" t="s">
        <v>111</v>
      </c>
      <c r="D98" s="12">
        <v>385.80398559600002</v>
      </c>
      <c r="E98" s="12">
        <v>161.529098511</v>
      </c>
      <c r="F98" s="12">
        <v>448.18499759999997</v>
      </c>
      <c r="G98" s="12">
        <v>323.54779000000002</v>
      </c>
      <c r="H98" s="13" t="s">
        <v>11</v>
      </c>
      <c r="I98" s="22">
        <f t="shared" si="3"/>
        <v>0.41868177764277281</v>
      </c>
      <c r="J98" s="23">
        <f t="shared" si="2"/>
        <v>0.72190678343223513</v>
      </c>
    </row>
    <row r="99" spans="1:10" ht="15.75" thickBot="1" x14ac:dyDescent="0.3">
      <c r="A99" s="50"/>
      <c r="B99" s="47"/>
      <c r="C99" s="11" t="s">
        <v>112</v>
      </c>
      <c r="D99" s="12">
        <v>399.46798706099997</v>
      </c>
      <c r="E99" s="12">
        <v>161.529098511</v>
      </c>
      <c r="F99" s="12">
        <v>448.18499759999997</v>
      </c>
      <c r="G99" s="12">
        <v>323.54779000000002</v>
      </c>
      <c r="H99" s="13" t="s">
        <v>11</v>
      </c>
      <c r="I99" s="22">
        <f t="shared" si="3"/>
        <v>0.4043605589008914</v>
      </c>
      <c r="J99" s="23">
        <f t="shared" si="2"/>
        <v>0.72190678343223513</v>
      </c>
    </row>
    <row r="100" spans="1:10" ht="15.75" thickBot="1" x14ac:dyDescent="0.3">
      <c r="A100" s="50"/>
      <c r="B100" s="47"/>
      <c r="C100" s="11" t="s">
        <v>113</v>
      </c>
      <c r="D100" s="12">
        <v>803.978027344</v>
      </c>
      <c r="E100" s="12">
        <v>201.305053711</v>
      </c>
      <c r="F100" s="12">
        <v>798</v>
      </c>
      <c r="G100" s="12">
        <v>397.97894000000002</v>
      </c>
      <c r="H100" s="13" t="s">
        <v>11</v>
      </c>
      <c r="I100" s="22">
        <f t="shared" si="3"/>
        <v>0.25038626288833526</v>
      </c>
      <c r="J100" s="23">
        <f t="shared" si="2"/>
        <v>0.49872047619047621</v>
      </c>
    </row>
    <row r="101" spans="1:10" ht="15.75" thickBot="1" x14ac:dyDescent="0.3">
      <c r="A101" s="50"/>
      <c r="B101" s="47"/>
      <c r="C101" s="11" t="s">
        <v>114</v>
      </c>
      <c r="D101" s="12">
        <v>798</v>
      </c>
      <c r="E101" s="12">
        <v>201.305053711</v>
      </c>
      <c r="F101" s="12">
        <v>798</v>
      </c>
      <c r="G101" s="12">
        <v>397.97894000000002</v>
      </c>
      <c r="H101" s="13" t="s">
        <v>11</v>
      </c>
      <c r="I101" s="22">
        <f t="shared" si="3"/>
        <v>0.25226197206892231</v>
      </c>
      <c r="J101" s="23">
        <f t="shared" si="2"/>
        <v>0.49872047619047621</v>
      </c>
    </row>
    <row r="102" spans="1:10" ht="15.75" thickBot="1" x14ac:dyDescent="0.3">
      <c r="A102" s="50"/>
      <c r="B102" s="47"/>
      <c r="C102" s="11" t="s">
        <v>115</v>
      </c>
      <c r="D102" s="12">
        <v>800</v>
      </c>
      <c r="E102" s="12">
        <v>89.907821655299998</v>
      </c>
      <c r="F102" s="12">
        <v>800</v>
      </c>
      <c r="G102" s="12">
        <v>207.54866000000001</v>
      </c>
      <c r="H102" s="13" t="s">
        <v>11</v>
      </c>
      <c r="I102" s="22">
        <f t="shared" si="3"/>
        <v>0.112384777069125</v>
      </c>
      <c r="J102" s="23">
        <f t="shared" si="2"/>
        <v>0.25943582500000001</v>
      </c>
    </row>
    <row r="103" spans="1:10" ht="15.75" thickBot="1" x14ac:dyDescent="0.3">
      <c r="A103" s="50"/>
      <c r="B103" s="47"/>
      <c r="C103" s="11" t="s">
        <v>116</v>
      </c>
      <c r="D103" s="12">
        <v>800</v>
      </c>
      <c r="E103" s="12">
        <v>89.907821655299998</v>
      </c>
      <c r="F103" s="12">
        <v>800</v>
      </c>
      <c r="G103" s="12">
        <v>207.54866000000001</v>
      </c>
      <c r="H103" s="13" t="s">
        <v>11</v>
      </c>
      <c r="I103" s="22">
        <f t="shared" si="3"/>
        <v>0.112384777069125</v>
      </c>
      <c r="J103" s="23">
        <f t="shared" si="2"/>
        <v>0.25943582500000001</v>
      </c>
    </row>
    <row r="104" spans="1:10" ht="15.75" thickBot="1" x14ac:dyDescent="0.3">
      <c r="A104" s="50"/>
      <c r="B104" s="47"/>
      <c r="C104" s="11" t="s">
        <v>117</v>
      </c>
      <c r="D104" s="12">
        <v>543</v>
      </c>
      <c r="E104" s="12">
        <v>96.057449340800005</v>
      </c>
      <c r="F104" s="12">
        <v>543</v>
      </c>
      <c r="G104" s="12">
        <v>192.42311100000001</v>
      </c>
      <c r="H104" s="13" t="s">
        <v>11</v>
      </c>
      <c r="I104" s="22">
        <f t="shared" si="3"/>
        <v>0.17690138000147332</v>
      </c>
      <c r="J104" s="23">
        <f t="shared" si="2"/>
        <v>0.35437037016574585</v>
      </c>
    </row>
    <row r="105" spans="1:10" ht="15.75" thickBot="1" x14ac:dyDescent="0.3">
      <c r="A105" s="50"/>
      <c r="B105" s="47"/>
      <c r="C105" s="11" t="s">
        <v>118</v>
      </c>
      <c r="D105" s="12">
        <v>543</v>
      </c>
      <c r="E105" s="12">
        <v>96.057449340800005</v>
      </c>
      <c r="F105" s="12">
        <v>543</v>
      </c>
      <c r="G105" s="12">
        <v>192.42311100000001</v>
      </c>
      <c r="H105" s="13" t="s">
        <v>11</v>
      </c>
      <c r="I105" s="22">
        <f t="shared" si="3"/>
        <v>0.17690138000147332</v>
      </c>
      <c r="J105" s="23">
        <f t="shared" si="2"/>
        <v>0.35437037016574585</v>
      </c>
    </row>
    <row r="106" spans="1:10" ht="15.75" thickBot="1" x14ac:dyDescent="0.3">
      <c r="A106" s="50"/>
      <c r="B106" s="47"/>
      <c r="C106" s="11" t="s">
        <v>119</v>
      </c>
      <c r="D106" s="12">
        <v>183</v>
      </c>
      <c r="E106" s="12">
        <v>15.3403329849</v>
      </c>
      <c r="F106" s="12">
        <v>183</v>
      </c>
      <c r="G106" s="12">
        <v>30.981201200000001</v>
      </c>
      <c r="H106" s="13" t="s">
        <v>8</v>
      </c>
      <c r="I106" s="22">
        <f t="shared" si="3"/>
        <v>8.3826956201639338E-2</v>
      </c>
      <c r="J106" s="23">
        <f t="shared" si="2"/>
        <v>0.16929618142076502</v>
      </c>
    </row>
    <row r="107" spans="1:10" ht="18.75" customHeight="1" thickBot="1" x14ac:dyDescent="0.3">
      <c r="A107" s="50"/>
      <c r="B107" s="47"/>
      <c r="C107" s="11" t="s">
        <v>120</v>
      </c>
      <c r="D107" s="12">
        <v>183</v>
      </c>
      <c r="E107" s="12">
        <v>15.4374685287</v>
      </c>
      <c r="F107" s="12">
        <v>183</v>
      </c>
      <c r="G107" s="12">
        <v>30.9785404</v>
      </c>
      <c r="H107" s="13" t="s">
        <v>8</v>
      </c>
      <c r="I107" s="22">
        <f t="shared" si="3"/>
        <v>8.4357751522950816E-2</v>
      </c>
      <c r="J107" s="23">
        <f t="shared" si="2"/>
        <v>0.16928164153005465</v>
      </c>
    </row>
    <row r="108" spans="1:10" ht="15.75" thickBot="1" x14ac:dyDescent="0.3">
      <c r="A108" s="50"/>
      <c r="B108" s="48"/>
      <c r="C108" s="11" t="s">
        <v>121</v>
      </c>
      <c r="D108" s="12">
        <v>450</v>
      </c>
      <c r="E108" s="12">
        <v>2.1656689970499999E-7</v>
      </c>
      <c r="F108" s="12">
        <v>650</v>
      </c>
      <c r="G108" s="12">
        <v>24.359242999999999</v>
      </c>
      <c r="H108" s="13" t="s">
        <v>11</v>
      </c>
      <c r="I108" s="22">
        <f t="shared" si="3"/>
        <v>4.8125977712222221E-10</v>
      </c>
      <c r="J108" s="23">
        <f t="shared" si="2"/>
        <v>3.7475758461538458E-2</v>
      </c>
    </row>
    <row r="109" spans="1:10" ht="16.5" thickTop="1" thickBot="1" x14ac:dyDescent="0.3">
      <c r="A109" s="50"/>
      <c r="B109" s="46" t="s">
        <v>12</v>
      </c>
      <c r="C109" s="11" t="s">
        <v>122</v>
      </c>
      <c r="D109" s="12">
        <v>750</v>
      </c>
      <c r="E109" s="12">
        <v>324.54589843799999</v>
      </c>
      <c r="F109" s="12">
        <v>810</v>
      </c>
      <c r="G109" s="12">
        <v>356.28372000000002</v>
      </c>
      <c r="H109" s="13" t="s">
        <v>8</v>
      </c>
      <c r="I109" s="22">
        <f t="shared" si="3"/>
        <v>0.43272786458399998</v>
      </c>
      <c r="J109" s="23">
        <f t="shared" si="2"/>
        <v>0.43985644444444444</v>
      </c>
    </row>
    <row r="110" spans="1:10" ht="15.75" thickBot="1" x14ac:dyDescent="0.3">
      <c r="A110" s="50"/>
      <c r="B110" s="47"/>
      <c r="C110" s="11" t="s">
        <v>123</v>
      </c>
      <c r="D110" s="12">
        <v>750</v>
      </c>
      <c r="E110" s="12">
        <v>327.05099487299998</v>
      </c>
      <c r="F110" s="12">
        <v>810</v>
      </c>
      <c r="G110" s="12">
        <v>447.19601</v>
      </c>
      <c r="H110" s="13" t="s">
        <v>8</v>
      </c>
      <c r="I110" s="22">
        <f t="shared" si="3"/>
        <v>0.43606799316399997</v>
      </c>
      <c r="J110" s="23">
        <f t="shared" si="2"/>
        <v>0.55209383950617286</v>
      </c>
    </row>
    <row r="111" spans="1:10" ht="15.75" thickBot="1" x14ac:dyDescent="0.3">
      <c r="A111" s="50"/>
      <c r="B111" s="47"/>
      <c r="C111" s="11" t="s">
        <v>124</v>
      </c>
      <c r="D111" s="12">
        <v>750</v>
      </c>
      <c r="E111" s="12">
        <v>326.16986084000001</v>
      </c>
      <c r="F111" s="12">
        <v>810</v>
      </c>
      <c r="G111" s="12">
        <v>358.06646999999998</v>
      </c>
      <c r="H111" s="13" t="s">
        <v>8</v>
      </c>
      <c r="I111" s="22">
        <f t="shared" si="3"/>
        <v>0.43489314778666666</v>
      </c>
      <c r="J111" s="23">
        <f t="shared" si="2"/>
        <v>0.44205737037037035</v>
      </c>
    </row>
    <row r="112" spans="1:10" ht="15.75" thickBot="1" x14ac:dyDescent="0.3">
      <c r="A112" s="50"/>
      <c r="B112" s="48"/>
      <c r="C112" s="11" t="s">
        <v>125</v>
      </c>
      <c r="D112" s="12">
        <v>1000</v>
      </c>
      <c r="E112" s="12">
        <v>622.083496094</v>
      </c>
      <c r="F112" s="12">
        <v>1500</v>
      </c>
      <c r="G112" s="12">
        <v>909.53033400000004</v>
      </c>
      <c r="H112" s="13" t="s">
        <v>8</v>
      </c>
      <c r="I112" s="22">
        <f t="shared" si="3"/>
        <v>0.62208349609400004</v>
      </c>
      <c r="J112" s="23">
        <f t="shared" si="2"/>
        <v>0.60635355600000007</v>
      </c>
    </row>
    <row r="113" spans="1:10" ht="16.5" thickTop="1" thickBot="1" x14ac:dyDescent="0.3">
      <c r="A113" s="50"/>
      <c r="B113" s="2" t="s">
        <v>20</v>
      </c>
      <c r="C113" s="11" t="s">
        <v>126</v>
      </c>
      <c r="D113" s="12">
        <v>700</v>
      </c>
      <c r="E113" s="12">
        <v>299.47189331099997</v>
      </c>
      <c r="F113" s="12">
        <v>850</v>
      </c>
      <c r="G113" s="12">
        <v>394.27190999999999</v>
      </c>
      <c r="H113" s="13" t="s">
        <v>8</v>
      </c>
      <c r="I113" s="22">
        <f t="shared" si="3"/>
        <v>0.42781699044428567</v>
      </c>
      <c r="J113" s="23">
        <f t="shared" si="2"/>
        <v>0.46384930588235296</v>
      </c>
    </row>
    <row r="114" spans="1:10" ht="16.5" thickTop="1" thickBot="1" x14ac:dyDescent="0.3">
      <c r="A114" s="50"/>
      <c r="B114" s="46" t="s">
        <v>18</v>
      </c>
      <c r="C114" s="11" t="s">
        <v>127</v>
      </c>
      <c r="D114" s="12">
        <v>1000</v>
      </c>
      <c r="E114" s="12">
        <v>487.67663574199997</v>
      </c>
      <c r="F114" s="12">
        <v>1200</v>
      </c>
      <c r="G114" s="12">
        <v>725.91254000000004</v>
      </c>
      <c r="H114" s="13" t="s">
        <v>8</v>
      </c>
      <c r="I114" s="22">
        <f t="shared" si="3"/>
        <v>0.48767663574199999</v>
      </c>
      <c r="J114" s="23">
        <f t="shared" si="2"/>
        <v>0.60492711666666665</v>
      </c>
    </row>
    <row r="115" spans="1:10" ht="15.75" thickBot="1" x14ac:dyDescent="0.3">
      <c r="A115" s="51"/>
      <c r="B115" s="48"/>
      <c r="C115" s="11" t="s">
        <v>128</v>
      </c>
      <c r="D115" s="12">
        <v>700</v>
      </c>
      <c r="E115" s="12">
        <v>356.70010375999999</v>
      </c>
      <c r="F115" s="12">
        <v>850</v>
      </c>
      <c r="G115" s="12">
        <v>532.50762999999995</v>
      </c>
      <c r="H115" s="13" t="s">
        <v>8</v>
      </c>
      <c r="I115" s="22">
        <f t="shared" si="3"/>
        <v>0.50957157679999998</v>
      </c>
      <c r="J115" s="23">
        <f t="shared" si="2"/>
        <v>0.62647956470588229</v>
      </c>
    </row>
    <row r="116" spans="1:10" ht="16.5" customHeight="1" thickTop="1" thickBot="1" x14ac:dyDescent="0.3">
      <c r="A116" s="49" t="s">
        <v>21</v>
      </c>
      <c r="B116" s="46" t="s">
        <v>9</v>
      </c>
      <c r="C116" s="11" t="s">
        <v>200</v>
      </c>
      <c r="D116" s="12">
        <v>265</v>
      </c>
      <c r="E116" s="12">
        <v>116.850294922</v>
      </c>
      <c r="F116" s="12">
        <v>265</v>
      </c>
      <c r="G116" s="12">
        <v>179.646637</v>
      </c>
      <c r="H116" s="13" t="s">
        <v>8</v>
      </c>
      <c r="I116" s="22">
        <f t="shared" si="3"/>
        <v>0.44094450913962263</v>
      </c>
      <c r="J116" s="23">
        <f t="shared" si="2"/>
        <v>0.67791183773584907</v>
      </c>
    </row>
    <row r="117" spans="1:10" ht="15.75" thickBot="1" x14ac:dyDescent="0.3">
      <c r="A117" s="50"/>
      <c r="B117" s="47"/>
      <c r="C117" s="11" t="s">
        <v>129</v>
      </c>
      <c r="D117" s="12">
        <v>300.947998047</v>
      </c>
      <c r="E117" s="12">
        <v>110.20344543500001</v>
      </c>
      <c r="F117" s="12">
        <v>300.94799799999998</v>
      </c>
      <c r="G117" s="12">
        <v>179.816406</v>
      </c>
      <c r="H117" s="13" t="s">
        <v>11</v>
      </c>
      <c r="I117" s="22">
        <f t="shared" si="3"/>
        <v>0.36618766747133896</v>
      </c>
      <c r="J117" s="23">
        <f t="shared" si="2"/>
        <v>0.59749992422278886</v>
      </c>
    </row>
    <row r="118" spans="1:10" ht="15.75" thickBot="1" x14ac:dyDescent="0.3">
      <c r="A118" s="50"/>
      <c r="B118" s="47"/>
      <c r="C118" s="11" t="s">
        <v>130</v>
      </c>
      <c r="D118" s="12">
        <v>138.505004883</v>
      </c>
      <c r="E118" s="12">
        <v>17.5442829132</v>
      </c>
      <c r="F118" s="12">
        <v>152.72399899999999</v>
      </c>
      <c r="G118" s="12">
        <v>107.27235400000001</v>
      </c>
      <c r="H118" s="13" t="s">
        <v>11</v>
      </c>
      <c r="I118" s="22">
        <f t="shared" si="3"/>
        <v>0.12666894548698993</v>
      </c>
      <c r="J118" s="23">
        <f t="shared" si="2"/>
        <v>0.70239356422300081</v>
      </c>
    </row>
    <row r="119" spans="1:10" ht="15.75" thickBot="1" x14ac:dyDescent="0.3">
      <c r="A119" s="50"/>
      <c r="B119" s="47"/>
      <c r="C119" s="11" t="s">
        <v>227</v>
      </c>
      <c r="D119" s="12">
        <v>137.705001831</v>
      </c>
      <c r="E119" s="12">
        <v>69.634483337399999</v>
      </c>
      <c r="F119" s="12" t="s">
        <v>228</v>
      </c>
      <c r="G119" s="12">
        <v>152.443375</v>
      </c>
      <c r="H119" s="13" t="s">
        <v>11</v>
      </c>
      <c r="I119" s="22">
        <f t="shared" si="3"/>
        <v>0.50567867841764891</v>
      </c>
      <c r="J119" s="23">
        <f>ABS(G119/189)</f>
        <v>0.80657870370370377</v>
      </c>
    </row>
    <row r="120" spans="1:10" ht="15.75" thickBot="1" x14ac:dyDescent="0.3">
      <c r="A120" s="50"/>
      <c r="B120" s="47"/>
      <c r="C120" s="11" t="s">
        <v>131</v>
      </c>
      <c r="D120" s="12">
        <v>358.82000732400002</v>
      </c>
      <c r="E120" s="12">
        <v>29.731269836399999</v>
      </c>
      <c r="F120" s="12">
        <v>454.2409973</v>
      </c>
      <c r="G120" s="12">
        <v>136.54854</v>
      </c>
      <c r="H120" s="13" t="s">
        <v>11</v>
      </c>
      <c r="I120" s="22">
        <f t="shared" si="3"/>
        <v>8.2858450558900579E-2</v>
      </c>
      <c r="J120" s="23">
        <f>ABS(G120/F120)</f>
        <v>0.30060813711585255</v>
      </c>
    </row>
    <row r="121" spans="1:10" ht="15.75" thickBot="1" x14ac:dyDescent="0.3">
      <c r="A121" s="50"/>
      <c r="B121" s="47"/>
      <c r="C121" s="11" t="s">
        <v>132</v>
      </c>
      <c r="D121" s="12">
        <v>305.91198730500003</v>
      </c>
      <c r="E121" s="12">
        <v>133.47499084500001</v>
      </c>
      <c r="F121" s="12">
        <v>305.91198730000002</v>
      </c>
      <c r="G121" s="12">
        <v>223.08213799999999</v>
      </c>
      <c r="H121" s="13" t="s">
        <v>11</v>
      </c>
      <c r="I121" s="22">
        <f t="shared" si="3"/>
        <v>0.43631827579192878</v>
      </c>
      <c r="J121" s="23">
        <f t="shared" ref="J121:J137" si="4">ABS(G121/F121)</f>
        <v>0.72923634006283344</v>
      </c>
    </row>
    <row r="122" spans="1:10" ht="15.75" thickBot="1" x14ac:dyDescent="0.3">
      <c r="A122" s="50"/>
      <c r="B122" s="47"/>
      <c r="C122" s="11" t="s">
        <v>133</v>
      </c>
      <c r="D122" s="12">
        <v>375.14801025399998</v>
      </c>
      <c r="E122" s="12">
        <v>187.376342773</v>
      </c>
      <c r="F122" s="12">
        <v>433.51400760000001</v>
      </c>
      <c r="G122" s="12">
        <v>301.80978399999998</v>
      </c>
      <c r="H122" s="13" t="s">
        <v>11</v>
      </c>
      <c r="I122" s="22">
        <f t="shared" si="3"/>
        <v>0.49947310835031178</v>
      </c>
      <c r="J122" s="23">
        <f t="shared" si="4"/>
        <v>0.6961938454327351</v>
      </c>
    </row>
    <row r="123" spans="1:10" ht="15.75" thickBot="1" x14ac:dyDescent="0.3">
      <c r="A123" s="50"/>
      <c r="B123" s="47"/>
      <c r="C123" s="11" t="s">
        <v>134</v>
      </c>
      <c r="D123" s="12">
        <v>369.13800048799999</v>
      </c>
      <c r="E123" s="12">
        <v>19.468660354600001</v>
      </c>
      <c r="F123" s="12">
        <v>453.50500490000002</v>
      </c>
      <c r="G123" s="12">
        <v>65.700073200000006</v>
      </c>
      <c r="H123" s="13" t="s">
        <v>11</v>
      </c>
      <c r="I123" s="22">
        <f t="shared" si="3"/>
        <v>5.2740872868310647E-2</v>
      </c>
      <c r="J123" s="23">
        <f t="shared" si="4"/>
        <v>0.14487177096201437</v>
      </c>
    </row>
    <row r="124" spans="1:10" ht="15.75" thickBot="1" x14ac:dyDescent="0.3">
      <c r="A124" s="50"/>
      <c r="B124" s="47"/>
      <c r="C124" s="11" t="s">
        <v>135</v>
      </c>
      <c r="D124" s="12">
        <v>410.90200805699999</v>
      </c>
      <c r="E124" s="12">
        <v>93.302459716800001</v>
      </c>
      <c r="F124" s="12">
        <v>499.3370056</v>
      </c>
      <c r="G124" s="12">
        <v>162.33359999999999</v>
      </c>
      <c r="H124" s="13" t="s">
        <v>10</v>
      </c>
      <c r="I124" s="22">
        <f t="shared" si="3"/>
        <v>0.22706742212819062</v>
      </c>
      <c r="J124" s="23">
        <f t="shared" si="4"/>
        <v>0.32509827667376873</v>
      </c>
    </row>
    <row r="125" spans="1:10" ht="15.75" thickBot="1" x14ac:dyDescent="0.3">
      <c r="A125" s="50"/>
      <c r="B125" s="47"/>
      <c r="C125" s="11" t="s">
        <v>195</v>
      </c>
      <c r="D125" s="12">
        <v>410</v>
      </c>
      <c r="E125" s="12">
        <v>93.302459716800001</v>
      </c>
      <c r="F125" s="12">
        <v>499.3370056</v>
      </c>
      <c r="G125" s="12">
        <v>162.33359999999999</v>
      </c>
      <c r="H125" s="13" t="s">
        <v>10</v>
      </c>
      <c r="I125" s="22">
        <f t="shared" si="3"/>
        <v>0.22756697491902439</v>
      </c>
      <c r="J125" s="23">
        <f t="shared" si="4"/>
        <v>0.32509827667376873</v>
      </c>
    </row>
    <row r="126" spans="1:10" ht="15.75" thickBot="1" x14ac:dyDescent="0.3">
      <c r="A126" s="50"/>
      <c r="B126" s="47"/>
      <c r="C126" s="11" t="s">
        <v>136</v>
      </c>
      <c r="D126" s="12">
        <v>676.78002929700006</v>
      </c>
      <c r="E126" s="12">
        <v>173.84613037099999</v>
      </c>
      <c r="F126" s="12">
        <v>749.39599610000005</v>
      </c>
      <c r="G126" s="12">
        <v>220.82503</v>
      </c>
      <c r="H126" s="13" t="s">
        <v>10</v>
      </c>
      <c r="I126" s="22">
        <f t="shared" si="3"/>
        <v>0.25687242951240935</v>
      </c>
      <c r="J126" s="23">
        <f t="shared" si="4"/>
        <v>0.29467068298898802</v>
      </c>
    </row>
    <row r="127" spans="1:10" ht="15.75" thickBot="1" x14ac:dyDescent="0.3">
      <c r="A127" s="50"/>
      <c r="B127" s="47"/>
      <c r="C127" s="11" t="s">
        <v>137</v>
      </c>
      <c r="D127" s="12">
        <v>676.36401367200006</v>
      </c>
      <c r="E127" s="12">
        <v>97.006301879899993</v>
      </c>
      <c r="F127" s="12">
        <v>754.08398439999996</v>
      </c>
      <c r="G127" s="12">
        <v>142.85221999999999</v>
      </c>
      <c r="H127" s="13" t="s">
        <v>10</v>
      </c>
      <c r="I127" s="22">
        <f t="shared" si="3"/>
        <v>0.14342321578176512</v>
      </c>
      <c r="J127" s="23">
        <f t="shared" si="4"/>
        <v>0.1894380771309748</v>
      </c>
    </row>
    <row r="128" spans="1:10" ht="15.75" thickBot="1" x14ac:dyDescent="0.3">
      <c r="A128" s="50"/>
      <c r="B128" s="47"/>
      <c r="C128" s="11" t="s">
        <v>138</v>
      </c>
      <c r="D128" s="12">
        <v>327.04699706999997</v>
      </c>
      <c r="E128" s="12">
        <v>55.849311828600001</v>
      </c>
      <c r="F128" s="12">
        <v>401.631012</v>
      </c>
      <c r="G128" s="12">
        <v>74.059669499999998</v>
      </c>
      <c r="H128" s="13" t="s">
        <v>11</v>
      </c>
      <c r="I128" s="22">
        <f t="shared" si="3"/>
        <v>0.17076845936196203</v>
      </c>
      <c r="J128" s="23">
        <f t="shared" si="4"/>
        <v>0.18439728827513946</v>
      </c>
    </row>
    <row r="129" spans="1:10" ht="15.75" thickBot="1" x14ac:dyDescent="0.3">
      <c r="A129" s="50"/>
      <c r="B129" s="47"/>
      <c r="C129" s="11" t="s">
        <v>139</v>
      </c>
      <c r="D129" s="12">
        <v>477.02700805699999</v>
      </c>
      <c r="E129" s="12">
        <v>127.11746978799999</v>
      </c>
      <c r="F129" s="12">
        <v>477.02700809999999</v>
      </c>
      <c r="G129" s="12">
        <v>256.48089599999997</v>
      </c>
      <c r="H129" s="13" t="s">
        <v>10</v>
      </c>
      <c r="I129" s="22">
        <f t="shared" si="3"/>
        <v>0.26647855916118424</v>
      </c>
      <c r="J129" s="23">
        <f t="shared" si="4"/>
        <v>0.53766535572391205</v>
      </c>
    </row>
    <row r="130" spans="1:10" ht="15.75" thickBot="1" x14ac:dyDescent="0.3">
      <c r="A130" s="50"/>
      <c r="B130" s="47"/>
      <c r="C130" s="11" t="s">
        <v>140</v>
      </c>
      <c r="D130" s="12">
        <v>477.02700805699999</v>
      </c>
      <c r="E130" s="12">
        <v>143.38081359899999</v>
      </c>
      <c r="F130" s="12">
        <v>477.02700809999999</v>
      </c>
      <c r="G130" s="12">
        <v>273.35516000000001</v>
      </c>
      <c r="H130" s="13" t="s">
        <v>10</v>
      </c>
      <c r="I130" s="22">
        <f t="shared" si="3"/>
        <v>0.30057168918592425</v>
      </c>
      <c r="J130" s="23">
        <f t="shared" si="4"/>
        <v>0.57303916834557111</v>
      </c>
    </row>
    <row r="131" spans="1:10" ht="15.75" thickBot="1" x14ac:dyDescent="0.3">
      <c r="A131" s="50"/>
      <c r="B131" s="47"/>
      <c r="C131" s="11" t="s">
        <v>141</v>
      </c>
      <c r="D131" s="12">
        <v>441.11599731400003</v>
      </c>
      <c r="E131" s="12">
        <v>133.16709899899999</v>
      </c>
      <c r="F131" s="12">
        <v>475.58801269999998</v>
      </c>
      <c r="G131" s="12">
        <v>226.098083</v>
      </c>
      <c r="H131" s="13" t="s">
        <v>11</v>
      </c>
      <c r="I131" s="22">
        <f t="shared" si="3"/>
        <v>0.30188680485375263</v>
      </c>
      <c r="J131" s="23">
        <f t="shared" si="4"/>
        <v>0.47540744712298338</v>
      </c>
    </row>
    <row r="132" spans="1:10" ht="15.75" thickBot="1" x14ac:dyDescent="0.3">
      <c r="A132" s="50"/>
      <c r="B132" s="47"/>
      <c r="C132" s="11" t="s">
        <v>142</v>
      </c>
      <c r="D132" s="12">
        <v>441.60198974600002</v>
      </c>
      <c r="E132" s="12">
        <v>133.34580993700001</v>
      </c>
      <c r="F132" s="12">
        <v>476.11199950000002</v>
      </c>
      <c r="G132" s="12">
        <v>226.118683</v>
      </c>
      <c r="H132" s="13" t="s">
        <v>11</v>
      </c>
      <c r="I132" s="22">
        <f t="shared" ref="I132:I137" si="5">E132/D132</f>
        <v>0.30195925977076704</v>
      </c>
      <c r="J132" s="23">
        <f t="shared" si="4"/>
        <v>0.47492750285114371</v>
      </c>
    </row>
    <row r="133" spans="1:10" ht="15.75" thickBot="1" x14ac:dyDescent="0.3">
      <c r="A133" s="50"/>
      <c r="B133" s="47"/>
      <c r="C133" s="11" t="s">
        <v>143</v>
      </c>
      <c r="D133" s="12">
        <v>257.69900512700002</v>
      </c>
      <c r="E133" s="12">
        <v>117.75663757300001</v>
      </c>
      <c r="F133" s="12">
        <v>306.44601440000002</v>
      </c>
      <c r="G133" s="12">
        <v>155.649933</v>
      </c>
      <c r="H133" s="13" t="s">
        <v>11</v>
      </c>
      <c r="I133" s="22">
        <f t="shared" si="5"/>
        <v>0.45695417999369775</v>
      </c>
      <c r="J133" s="23">
        <f t="shared" si="4"/>
        <v>0.50791958676555715</v>
      </c>
    </row>
    <row r="134" spans="1:10" ht="16.5" customHeight="1" thickBot="1" x14ac:dyDescent="0.3">
      <c r="A134" s="50"/>
      <c r="B134" s="47"/>
      <c r="C134" s="11" t="s">
        <v>144</v>
      </c>
      <c r="D134" s="12">
        <v>469.15701293900003</v>
      </c>
      <c r="E134" s="12">
        <v>172.033935547</v>
      </c>
      <c r="F134" s="12">
        <v>482</v>
      </c>
      <c r="G134" s="12">
        <v>285.66125499999998</v>
      </c>
      <c r="H134" s="13" t="s">
        <v>11</v>
      </c>
      <c r="I134" s="22">
        <f t="shared" si="5"/>
        <v>0.36668733665368425</v>
      </c>
      <c r="J134" s="23">
        <f t="shared" si="4"/>
        <v>0.59265820539419078</v>
      </c>
    </row>
    <row r="135" spans="1:10" ht="15.75" thickBot="1" x14ac:dyDescent="0.3">
      <c r="A135" s="50"/>
      <c r="B135" s="48"/>
      <c r="C135" s="11" t="s">
        <v>226</v>
      </c>
      <c r="D135" s="12">
        <v>450</v>
      </c>
      <c r="E135" s="12">
        <v>172.033935547</v>
      </c>
      <c r="F135" s="12">
        <v>482</v>
      </c>
      <c r="G135" s="12">
        <v>285.66125499999998</v>
      </c>
      <c r="H135" s="13" t="s">
        <v>11</v>
      </c>
      <c r="I135" s="22">
        <f t="shared" si="5"/>
        <v>0.38229763454888888</v>
      </c>
      <c r="J135" s="23">
        <f t="shared" si="4"/>
        <v>0.59265820539419078</v>
      </c>
    </row>
    <row r="136" spans="1:10" ht="16.5" thickTop="1" thickBot="1" x14ac:dyDescent="0.3">
      <c r="A136" s="50"/>
      <c r="B136" s="46" t="s">
        <v>12</v>
      </c>
      <c r="C136" s="11" t="s">
        <v>145</v>
      </c>
      <c r="D136" s="12">
        <v>1000</v>
      </c>
      <c r="E136" s="12">
        <v>319.161376953</v>
      </c>
      <c r="F136" s="12">
        <v>1310</v>
      </c>
      <c r="G136" s="12">
        <v>365.87880999999999</v>
      </c>
      <c r="H136" s="13" t="s">
        <v>8</v>
      </c>
      <c r="I136" s="22">
        <f t="shared" si="5"/>
        <v>0.31916137695300001</v>
      </c>
      <c r="J136" s="23">
        <f t="shared" si="4"/>
        <v>0.27929680152671754</v>
      </c>
    </row>
    <row r="137" spans="1:10" ht="15.75" thickBot="1" x14ac:dyDescent="0.3">
      <c r="A137" s="51"/>
      <c r="B137" s="48"/>
      <c r="C137" s="11" t="s">
        <v>146</v>
      </c>
      <c r="D137" s="12">
        <v>1000</v>
      </c>
      <c r="E137" s="12">
        <v>324.69338989300002</v>
      </c>
      <c r="F137" s="12">
        <v>1500</v>
      </c>
      <c r="G137" s="12">
        <v>372.22057999999998</v>
      </c>
      <c r="H137" s="13" t="s">
        <v>8</v>
      </c>
      <c r="I137" s="22">
        <f t="shared" si="5"/>
        <v>0.32469338989300001</v>
      </c>
      <c r="J137" s="23">
        <f t="shared" si="4"/>
        <v>0.24814705333333331</v>
      </c>
    </row>
    <row r="138" spans="1:10" ht="13.5" customHeight="1" thickTop="1" x14ac:dyDescent="0.25">
      <c r="A138" s="52" t="s">
        <v>229</v>
      </c>
      <c r="B138" s="52"/>
      <c r="C138" s="52"/>
      <c r="D138" s="52"/>
      <c r="E138" s="52"/>
      <c r="F138" s="52"/>
      <c r="G138" s="52"/>
      <c r="H138" s="52"/>
      <c r="I138" s="52"/>
      <c r="J138" s="52"/>
    </row>
  </sheetData>
  <mergeCells count="20">
    <mergeCell ref="A138:J138"/>
    <mergeCell ref="B136:B137"/>
    <mergeCell ref="A116:A137"/>
    <mergeCell ref="B109:B112"/>
    <mergeCell ref="B114:B115"/>
    <mergeCell ref="B116:B135"/>
    <mergeCell ref="A3:A30"/>
    <mergeCell ref="B3:B9"/>
    <mergeCell ref="B10:B24"/>
    <mergeCell ref="B25:B30"/>
    <mergeCell ref="A31:A39"/>
    <mergeCell ref="B31:B36"/>
    <mergeCell ref="B37:B38"/>
    <mergeCell ref="B45:B52"/>
    <mergeCell ref="B56:B63"/>
    <mergeCell ref="B53:B55"/>
    <mergeCell ref="A40:A55"/>
    <mergeCell ref="A56:A115"/>
    <mergeCell ref="B64:B108"/>
    <mergeCell ref="B40:B44"/>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Normal="100" workbookViewId="0">
      <selection activeCell="E22" sqref="E22"/>
    </sheetView>
  </sheetViews>
  <sheetFormatPr defaultRowHeight="15" x14ac:dyDescent="0.25"/>
  <cols>
    <col min="1" max="1" width="20.28515625" customWidth="1"/>
    <col min="2" max="2" width="25.140625" customWidth="1"/>
    <col min="3" max="3" width="17.5703125" customWidth="1"/>
    <col min="4" max="4" width="18.7109375" customWidth="1"/>
    <col min="5" max="5" width="36.28515625" customWidth="1"/>
  </cols>
  <sheetData>
    <row r="1" spans="1:5" ht="15.75" thickBot="1" x14ac:dyDescent="0.3">
      <c r="A1" s="35" t="s">
        <v>175</v>
      </c>
    </row>
    <row r="2" spans="1:5" ht="24" thickTop="1" thickBot="1" x14ac:dyDescent="0.3">
      <c r="A2" s="4" t="s">
        <v>155</v>
      </c>
      <c r="B2" s="17" t="s">
        <v>179</v>
      </c>
      <c r="C2" s="17" t="s">
        <v>180</v>
      </c>
      <c r="D2" s="17" t="s">
        <v>160</v>
      </c>
      <c r="E2" s="17" t="s">
        <v>161</v>
      </c>
    </row>
    <row r="3" spans="1:5" ht="24" thickTop="1" thickBot="1" x14ac:dyDescent="0.3">
      <c r="A3" s="26" t="s">
        <v>156</v>
      </c>
      <c r="B3" s="16">
        <v>747</v>
      </c>
      <c r="C3" s="16" t="s">
        <v>201</v>
      </c>
      <c r="D3" s="12" t="s">
        <v>162</v>
      </c>
      <c r="E3" s="30" t="s">
        <v>208</v>
      </c>
    </row>
    <row r="4" spans="1:5" ht="34.5" thickBot="1" x14ac:dyDescent="0.3">
      <c r="A4" s="27" t="s">
        <v>157</v>
      </c>
      <c r="B4" s="16">
        <v>565</v>
      </c>
      <c r="C4" s="28" t="s">
        <v>202</v>
      </c>
      <c r="D4" s="16" t="s">
        <v>205</v>
      </c>
      <c r="E4" s="30" t="s">
        <v>209</v>
      </c>
    </row>
    <row r="5" spans="1:5" ht="45.75" thickBot="1" x14ac:dyDescent="0.3">
      <c r="A5" s="27" t="s">
        <v>158</v>
      </c>
      <c r="B5" s="16">
        <v>10</v>
      </c>
      <c r="C5" s="29" t="s">
        <v>203</v>
      </c>
      <c r="D5" s="12" t="s">
        <v>206</v>
      </c>
      <c r="E5" s="30" t="s">
        <v>210</v>
      </c>
    </row>
    <row r="6" spans="1:5" ht="23.25" thickBot="1" x14ac:dyDescent="0.3">
      <c r="A6" s="27" t="s">
        <v>159</v>
      </c>
      <c r="B6" s="16">
        <v>475</v>
      </c>
      <c r="C6" s="12" t="s">
        <v>204</v>
      </c>
      <c r="D6" s="12" t="s">
        <v>207</v>
      </c>
      <c r="E6" s="30" t="s">
        <v>211</v>
      </c>
    </row>
    <row r="7" spans="1:5" ht="27" customHeight="1" x14ac:dyDescent="0.25">
      <c r="A7" s="53" t="s">
        <v>185</v>
      </c>
      <c r="B7" s="53"/>
      <c r="C7" s="53"/>
      <c r="D7" s="53"/>
      <c r="E7" s="53"/>
    </row>
    <row r="8" spans="1:5" ht="39" customHeight="1" x14ac:dyDescent="0.25">
      <c r="A8" s="53" t="s">
        <v>181</v>
      </c>
      <c r="B8" s="53"/>
      <c r="C8" s="53"/>
      <c r="D8" s="53"/>
      <c r="E8" s="53"/>
    </row>
    <row r="10" spans="1:5" ht="15.75" thickBot="1" x14ac:dyDescent="0.3">
      <c r="A10" s="35" t="s">
        <v>174</v>
      </c>
    </row>
    <row r="11" spans="1:5" ht="16.5" thickTop="1" thickBot="1" x14ac:dyDescent="0.3">
      <c r="A11" s="21" t="s">
        <v>163</v>
      </c>
      <c r="B11" s="37" t="s">
        <v>170</v>
      </c>
      <c r="C11" s="17" t="s">
        <v>171</v>
      </c>
      <c r="D11" s="37" t="s">
        <v>170</v>
      </c>
    </row>
    <row r="12" spans="1:5" ht="16.5" thickTop="1" thickBot="1" x14ac:dyDescent="0.3">
      <c r="A12" s="31" t="s">
        <v>164</v>
      </c>
      <c r="B12" s="33">
        <v>387.3</v>
      </c>
      <c r="C12" s="11" t="s">
        <v>172</v>
      </c>
      <c r="D12" s="33">
        <v>2172.3000000000002</v>
      </c>
    </row>
    <row r="13" spans="1:5" ht="15.75" thickBot="1" x14ac:dyDescent="0.3">
      <c r="A13" s="31" t="s">
        <v>165</v>
      </c>
      <c r="B13" s="34">
        <v>1.4</v>
      </c>
      <c r="C13" s="31" t="s">
        <v>173</v>
      </c>
      <c r="D13" s="33">
        <v>170</v>
      </c>
    </row>
    <row r="14" spans="1:5" ht="15.75" thickBot="1" x14ac:dyDescent="0.3">
      <c r="A14" s="31" t="s">
        <v>166</v>
      </c>
      <c r="B14" s="33">
        <v>-2.5</v>
      </c>
      <c r="C14" s="31" t="s">
        <v>212</v>
      </c>
      <c r="D14" s="33">
        <v>3563.1</v>
      </c>
    </row>
    <row r="15" spans="1:5" ht="23.25" thickBot="1" x14ac:dyDescent="0.3">
      <c r="A15" s="31" t="s">
        <v>167</v>
      </c>
      <c r="B15" s="33">
        <v>2652</v>
      </c>
      <c r="C15" s="31" t="s">
        <v>213</v>
      </c>
      <c r="D15" s="33">
        <v>-272.2</v>
      </c>
    </row>
    <row r="16" spans="1:5" ht="15.75" thickBot="1" x14ac:dyDescent="0.3">
      <c r="A16" s="31" t="s">
        <v>168</v>
      </c>
      <c r="B16" s="33">
        <v>2926.4</v>
      </c>
      <c r="C16" s="31" t="s">
        <v>214</v>
      </c>
      <c r="D16" s="33">
        <v>331.6</v>
      </c>
    </row>
    <row r="17" spans="1:4" ht="15.75" thickBot="1" x14ac:dyDescent="0.3">
      <c r="A17" s="32" t="s">
        <v>169</v>
      </c>
      <c r="B17" s="36">
        <f>SUM(B12:B16)</f>
        <v>5964.6</v>
      </c>
      <c r="C17" s="32" t="s">
        <v>169</v>
      </c>
      <c r="D17" s="36">
        <f>SUM(D12:D16)</f>
        <v>5964.8</v>
      </c>
    </row>
    <row r="18" spans="1:4" ht="15.75" thickTop="1" x14ac:dyDescent="0.25"/>
  </sheetData>
  <mergeCells count="2">
    <mergeCell ref="A8:E8"/>
    <mergeCell ref="A7:E7"/>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election activeCell="A19" sqref="A19"/>
    </sheetView>
  </sheetViews>
  <sheetFormatPr defaultRowHeight="15" x14ac:dyDescent="0.25"/>
  <cols>
    <col min="1" max="1" width="9.140625" style="3" customWidth="1"/>
    <col min="2" max="2" width="10.140625" customWidth="1"/>
    <col min="3" max="3" width="35.28515625" customWidth="1"/>
    <col min="4" max="5" width="20" customWidth="1"/>
    <col min="6" max="7" width="22" customWidth="1"/>
    <col min="8" max="8" width="14.140625" customWidth="1"/>
    <col min="9" max="9" width="19.28515625" customWidth="1"/>
    <col min="10" max="10" width="16.28515625" customWidth="1"/>
  </cols>
  <sheetData>
    <row r="1" spans="1:10" ht="15.75" thickBot="1" x14ac:dyDescent="0.3">
      <c r="A1" s="7" t="s">
        <v>176</v>
      </c>
    </row>
    <row r="2" spans="1:10" ht="16.5" thickTop="1" thickBot="1" x14ac:dyDescent="0.3">
      <c r="A2" s="4" t="s">
        <v>0</v>
      </c>
      <c r="B2" s="1" t="s">
        <v>1</v>
      </c>
      <c r="C2" s="1" t="s">
        <v>2</v>
      </c>
      <c r="D2" s="17" t="s">
        <v>3</v>
      </c>
      <c r="E2" s="17" t="s">
        <v>193</v>
      </c>
      <c r="F2" s="17" t="s">
        <v>4</v>
      </c>
      <c r="G2" s="17" t="s">
        <v>194</v>
      </c>
      <c r="H2" s="17" t="s">
        <v>5</v>
      </c>
      <c r="I2" s="21" t="s">
        <v>149</v>
      </c>
      <c r="J2" s="21" t="s">
        <v>148</v>
      </c>
    </row>
    <row r="3" spans="1:10" ht="16.5" thickTop="1" thickBot="1" x14ac:dyDescent="0.3">
      <c r="A3" s="50" t="s">
        <v>16</v>
      </c>
      <c r="B3" s="47"/>
      <c r="C3" s="11" t="s">
        <v>54</v>
      </c>
      <c r="D3" s="43">
        <v>743</v>
      </c>
      <c r="E3" s="43">
        <v>470.06</v>
      </c>
      <c r="F3" s="43">
        <v>743</v>
      </c>
      <c r="G3" s="44">
        <v>569.99407958984375</v>
      </c>
      <c r="H3" s="13" t="s">
        <v>8</v>
      </c>
      <c r="I3" s="22">
        <f>E3/D3</f>
        <v>0.63265141318977125</v>
      </c>
      <c r="J3" s="23">
        <f t="shared" ref="J3:J18" si="0">G3/F3</f>
        <v>0.76715219325685569</v>
      </c>
    </row>
    <row r="4" spans="1:10" ht="15.75" thickBot="1" x14ac:dyDescent="0.3">
      <c r="A4" s="50"/>
      <c r="B4" s="47"/>
      <c r="C4" s="11" t="s">
        <v>55</v>
      </c>
      <c r="D4" s="43">
        <v>1015</v>
      </c>
      <c r="E4" s="43">
        <v>395.54</v>
      </c>
      <c r="F4" s="43">
        <v>1167</v>
      </c>
      <c r="G4" s="44">
        <v>669.94720458984375</v>
      </c>
      <c r="H4" s="13" t="s">
        <v>11</v>
      </c>
      <c r="I4" s="22">
        <f t="shared" ref="I4:I18" si="1">E4/D4</f>
        <v>0.38969458128078821</v>
      </c>
      <c r="J4" s="23">
        <f t="shared" si="0"/>
        <v>0.57407643923722684</v>
      </c>
    </row>
    <row r="5" spans="1:10" ht="16.5" customHeight="1" thickBot="1" x14ac:dyDescent="0.3">
      <c r="A5" s="50"/>
      <c r="B5" s="47"/>
      <c r="C5" s="11" t="s">
        <v>56</v>
      </c>
      <c r="D5" s="43">
        <v>1015</v>
      </c>
      <c r="E5" s="43">
        <v>392</v>
      </c>
      <c r="F5" s="43">
        <v>1167</v>
      </c>
      <c r="G5" s="44">
        <v>668.1392822265625</v>
      </c>
      <c r="H5" s="13" t="s">
        <v>11</v>
      </c>
      <c r="I5" s="22">
        <f t="shared" si="1"/>
        <v>0.38620689655172413</v>
      </c>
      <c r="J5" s="23">
        <f t="shared" si="0"/>
        <v>0.57252723412730289</v>
      </c>
    </row>
    <row r="6" spans="1:10" ht="15.75" thickBot="1" x14ac:dyDescent="0.3">
      <c r="A6" s="50"/>
      <c r="B6" s="47"/>
      <c r="C6" s="11" t="s">
        <v>57</v>
      </c>
      <c r="D6" s="43">
        <v>1166.44</v>
      </c>
      <c r="E6" s="43">
        <v>628.66</v>
      </c>
      <c r="F6" s="43">
        <v>1166.43896484375</v>
      </c>
      <c r="G6" s="44">
        <v>1122.6878662109375</v>
      </c>
      <c r="H6" s="13" t="s">
        <v>11</v>
      </c>
      <c r="I6" s="22">
        <f t="shared" si="1"/>
        <v>0.53895614005006687</v>
      </c>
      <c r="J6" s="23">
        <f t="shared" si="0"/>
        <v>0.96249173771499208</v>
      </c>
    </row>
    <row r="7" spans="1:10" ht="15.75" thickBot="1" x14ac:dyDescent="0.3">
      <c r="A7" s="50"/>
      <c r="B7" s="48"/>
      <c r="C7" s="11" t="s">
        <v>58</v>
      </c>
      <c r="D7" s="43">
        <v>1164.8800000000001</v>
      </c>
      <c r="E7" s="43">
        <v>626.95000000000005</v>
      </c>
      <c r="F7" s="43">
        <v>1164.8800048828125</v>
      </c>
      <c r="G7" s="44">
        <v>1121.892822265625</v>
      </c>
      <c r="H7" s="13" t="s">
        <v>11</v>
      </c>
      <c r="I7" s="22">
        <f t="shared" si="1"/>
        <v>0.53820994437195246</v>
      </c>
      <c r="J7" s="23">
        <f t="shared" si="0"/>
        <v>0.96309732982195706</v>
      </c>
    </row>
    <row r="8" spans="1:10" ht="16.5" thickTop="1" thickBot="1" x14ac:dyDescent="0.3">
      <c r="A8" s="50"/>
      <c r="B8" s="2" t="s">
        <v>9</v>
      </c>
      <c r="C8" s="11" t="s">
        <v>59</v>
      </c>
      <c r="D8" s="43">
        <v>440.28</v>
      </c>
      <c r="E8" s="43">
        <v>96.82</v>
      </c>
      <c r="F8" s="43">
        <v>477.43600463867187</v>
      </c>
      <c r="G8" s="44">
        <v>174.448486328125</v>
      </c>
      <c r="H8" s="13" t="s">
        <v>11</v>
      </c>
      <c r="I8" s="22">
        <f t="shared" si="1"/>
        <v>0.21990551467248115</v>
      </c>
      <c r="J8" s="23">
        <f t="shared" si="0"/>
        <v>0.36538611381047659</v>
      </c>
    </row>
    <row r="9" spans="1:10" ht="16.5" thickTop="1" thickBot="1" x14ac:dyDescent="0.3">
      <c r="A9" s="50"/>
      <c r="B9" s="46"/>
      <c r="C9" s="11" t="s">
        <v>60</v>
      </c>
      <c r="D9" s="43">
        <v>441.24</v>
      </c>
      <c r="E9" s="43">
        <v>96.82</v>
      </c>
      <c r="F9" s="43">
        <v>477.43600463867187</v>
      </c>
      <c r="G9" s="44">
        <v>174.448486328125</v>
      </c>
      <c r="H9" s="13" t="s">
        <v>11</v>
      </c>
      <c r="I9" s="22">
        <f t="shared" si="1"/>
        <v>0.21942706916870636</v>
      </c>
      <c r="J9" s="23">
        <f t="shared" si="0"/>
        <v>0.36538611381047659</v>
      </c>
    </row>
    <row r="10" spans="1:10" ht="15.75" thickBot="1" x14ac:dyDescent="0.3">
      <c r="A10" s="50"/>
      <c r="B10" s="47"/>
      <c r="C10" s="11" t="s">
        <v>61</v>
      </c>
      <c r="D10" s="43">
        <v>230</v>
      </c>
      <c r="E10" s="43">
        <v>6.28</v>
      </c>
      <c r="F10" s="43">
        <v>230</v>
      </c>
      <c r="G10" s="44">
        <v>6.6710686683654785</v>
      </c>
      <c r="H10" s="13" t="s">
        <v>8</v>
      </c>
      <c r="I10" s="22">
        <f t="shared" si="1"/>
        <v>2.7304347826086959E-2</v>
      </c>
      <c r="J10" s="23">
        <f t="shared" si="0"/>
        <v>2.9004646384197731E-2</v>
      </c>
    </row>
    <row r="11" spans="1:10" ht="15.75" thickBot="1" x14ac:dyDescent="0.3">
      <c r="A11" s="50"/>
      <c r="B11" s="47"/>
      <c r="C11" s="11" t="s">
        <v>62</v>
      </c>
      <c r="D11" s="43">
        <v>470.18</v>
      </c>
      <c r="E11" s="43">
        <v>2.4</v>
      </c>
      <c r="F11" s="43">
        <v>583.31500244140625</v>
      </c>
      <c r="G11" s="44">
        <v>2.5432395935058594</v>
      </c>
      <c r="H11" s="13" t="s">
        <v>11</v>
      </c>
      <c r="I11" s="22">
        <f t="shared" si="1"/>
        <v>5.1044280913692622E-3</v>
      </c>
      <c r="J11" s="23">
        <f t="shared" si="0"/>
        <v>4.3599763127322045E-3</v>
      </c>
    </row>
    <row r="12" spans="1:10" ht="15.75" thickBot="1" x14ac:dyDescent="0.3">
      <c r="A12" s="50"/>
      <c r="B12" s="47"/>
      <c r="C12" s="11" t="s">
        <v>63</v>
      </c>
      <c r="D12" s="43">
        <v>97</v>
      </c>
      <c r="E12" s="43">
        <v>0.44</v>
      </c>
      <c r="F12" s="43">
        <v>97</v>
      </c>
      <c r="G12" s="44">
        <v>0.46409898996353149</v>
      </c>
      <c r="H12" s="13" t="s">
        <v>8</v>
      </c>
      <c r="I12" s="22">
        <f t="shared" si="1"/>
        <v>4.536082474226804E-3</v>
      </c>
      <c r="J12" s="23">
        <f t="shared" si="0"/>
        <v>4.7845256697271292E-3</v>
      </c>
    </row>
    <row r="13" spans="1:10" ht="15.75" thickBot="1" x14ac:dyDescent="0.3">
      <c r="A13" s="50"/>
      <c r="B13" s="47"/>
      <c r="C13" s="14" t="s">
        <v>64</v>
      </c>
      <c r="D13" s="43">
        <v>773.03</v>
      </c>
      <c r="E13" s="43">
        <v>237.51</v>
      </c>
      <c r="F13" s="43">
        <v>773.03497314453125</v>
      </c>
      <c r="G13" s="44">
        <v>336.64010620117187</v>
      </c>
      <c r="H13" s="15" t="s">
        <v>11</v>
      </c>
      <c r="I13" s="22">
        <f t="shared" si="1"/>
        <v>0.30724551440435688</v>
      </c>
      <c r="J13" s="23">
        <f t="shared" si="0"/>
        <v>0.43547849437108405</v>
      </c>
    </row>
    <row r="14" spans="1:10" ht="15.75" thickBot="1" x14ac:dyDescent="0.3">
      <c r="A14" s="50"/>
      <c r="B14" s="47"/>
      <c r="C14" s="14" t="s">
        <v>65</v>
      </c>
      <c r="D14" s="43">
        <v>370.8</v>
      </c>
      <c r="E14" s="43">
        <v>114.05</v>
      </c>
      <c r="F14" s="43">
        <v>370.79501342773437</v>
      </c>
      <c r="G14" s="44">
        <v>165.29679870605469</v>
      </c>
      <c r="H14" s="15" t="s">
        <v>11</v>
      </c>
      <c r="I14" s="22">
        <f t="shared" si="1"/>
        <v>0.30757820927723839</v>
      </c>
      <c r="J14" s="23">
        <f t="shared" si="0"/>
        <v>0.44579024183201427</v>
      </c>
    </row>
    <row r="15" spans="1:10" ht="15.75" thickBot="1" x14ac:dyDescent="0.3">
      <c r="A15" s="50"/>
      <c r="B15" s="48"/>
      <c r="C15" s="14" t="s">
        <v>66</v>
      </c>
      <c r="D15" s="43">
        <v>370.63</v>
      </c>
      <c r="E15" s="43">
        <v>114.05</v>
      </c>
      <c r="F15" s="43">
        <v>370.79501342773437</v>
      </c>
      <c r="G15" s="44">
        <v>165.29679870605469</v>
      </c>
      <c r="H15" s="15" t="s">
        <v>11</v>
      </c>
      <c r="I15" s="22">
        <f t="shared" si="1"/>
        <v>0.30771928877856625</v>
      </c>
      <c r="J15" s="23">
        <f t="shared" si="0"/>
        <v>0.44579024183201427</v>
      </c>
    </row>
    <row r="16" spans="1:10" ht="16.5" thickTop="1" thickBot="1" x14ac:dyDescent="0.3">
      <c r="A16" s="50"/>
      <c r="B16" s="46" t="s">
        <v>18</v>
      </c>
      <c r="C16" s="11" t="s">
        <v>67</v>
      </c>
      <c r="D16" s="43">
        <v>225</v>
      </c>
      <c r="E16" s="43">
        <v>28.27</v>
      </c>
      <c r="F16" s="43">
        <v>400</v>
      </c>
      <c r="G16" s="44">
        <v>78.121353149414063</v>
      </c>
      <c r="H16" s="13" t="s">
        <v>8</v>
      </c>
      <c r="I16" s="22">
        <f t="shared" si="1"/>
        <v>0.12564444444444445</v>
      </c>
      <c r="J16" s="23">
        <f t="shared" si="0"/>
        <v>0.19530338287353516</v>
      </c>
    </row>
    <row r="17" spans="1:10" ht="15.75" thickBot="1" x14ac:dyDescent="0.3">
      <c r="A17" s="50"/>
      <c r="B17" s="47"/>
      <c r="C17" s="11" t="s">
        <v>68</v>
      </c>
      <c r="D17" s="43">
        <v>340</v>
      </c>
      <c r="E17" s="43">
        <v>25.14</v>
      </c>
      <c r="F17" s="43">
        <v>400</v>
      </c>
      <c r="G17" s="44">
        <v>69.455368041992188</v>
      </c>
      <c r="H17" s="13" t="s">
        <v>8</v>
      </c>
      <c r="I17" s="22">
        <f t="shared" si="1"/>
        <v>7.3941176470588232E-2</v>
      </c>
      <c r="J17" s="23">
        <f t="shared" si="0"/>
        <v>0.17363842010498046</v>
      </c>
    </row>
    <row r="18" spans="1:10" ht="15.75" thickBot="1" x14ac:dyDescent="0.3">
      <c r="A18" s="51"/>
      <c r="B18" s="48"/>
      <c r="C18" s="19" t="s">
        <v>69</v>
      </c>
      <c r="D18" s="43">
        <v>250</v>
      </c>
      <c r="E18" s="43">
        <v>23.9</v>
      </c>
      <c r="F18" s="43">
        <v>400</v>
      </c>
      <c r="G18" s="45">
        <v>66.04876708984375</v>
      </c>
      <c r="H18" s="20" t="s">
        <v>8</v>
      </c>
      <c r="I18" s="22">
        <f t="shared" si="1"/>
        <v>9.5599999999999991E-2</v>
      </c>
      <c r="J18" s="23">
        <f t="shared" si="0"/>
        <v>0.16512191772460938</v>
      </c>
    </row>
    <row r="19" spans="1:10" ht="15.75" thickTop="1" x14ac:dyDescent="0.25"/>
  </sheetData>
  <mergeCells count="4">
    <mergeCell ref="A3:A18"/>
    <mergeCell ref="B3:B7"/>
    <mergeCell ref="B9:B15"/>
    <mergeCell ref="B16:B1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Normal="100" workbookViewId="0">
      <selection activeCell="G8" sqref="G8"/>
    </sheetView>
  </sheetViews>
  <sheetFormatPr defaultRowHeight="15" x14ac:dyDescent="0.25"/>
  <cols>
    <col min="1" max="1" width="20.28515625" customWidth="1"/>
    <col min="2" max="2" width="25.140625" customWidth="1"/>
    <col min="3" max="3" width="17.5703125" customWidth="1"/>
    <col min="4" max="4" width="18.7109375" customWidth="1"/>
    <col min="5" max="5" width="36.28515625" customWidth="1"/>
  </cols>
  <sheetData>
    <row r="1" spans="1:5" ht="15.75" thickBot="1" x14ac:dyDescent="0.3">
      <c r="A1" s="35" t="s">
        <v>177</v>
      </c>
    </row>
    <row r="2" spans="1:5" ht="24" thickTop="1" thickBot="1" x14ac:dyDescent="0.3">
      <c r="A2" s="4" t="s">
        <v>155</v>
      </c>
      <c r="B2" s="17" t="s">
        <v>179</v>
      </c>
      <c r="C2" s="17" t="s">
        <v>180</v>
      </c>
      <c r="D2" s="17" t="s">
        <v>160</v>
      </c>
      <c r="E2" s="17" t="s">
        <v>161</v>
      </c>
    </row>
    <row r="3" spans="1:5" ht="35.25" thickTop="1" thickBot="1" x14ac:dyDescent="0.3">
      <c r="A3" s="26" t="s">
        <v>156</v>
      </c>
      <c r="B3" s="16">
        <v>1303</v>
      </c>
      <c r="C3" s="16" t="s">
        <v>216</v>
      </c>
      <c r="D3" s="12" t="s">
        <v>184</v>
      </c>
      <c r="E3" s="30" t="s">
        <v>218</v>
      </c>
    </row>
    <row r="4" spans="1:5" ht="34.5" thickBot="1" x14ac:dyDescent="0.3">
      <c r="A4" s="27" t="s">
        <v>157</v>
      </c>
      <c r="B4" s="28">
        <v>30</v>
      </c>
      <c r="C4" s="28" t="s">
        <v>219</v>
      </c>
      <c r="D4" s="24" t="s">
        <v>220</v>
      </c>
      <c r="E4" s="40" t="s">
        <v>221</v>
      </c>
    </row>
    <row r="5" spans="1:5" ht="34.5" thickBot="1" x14ac:dyDescent="0.3">
      <c r="A5" s="27" t="s">
        <v>158</v>
      </c>
      <c r="B5" s="28">
        <v>-157</v>
      </c>
      <c r="C5" s="29" t="s">
        <v>215</v>
      </c>
      <c r="D5" s="41" t="s">
        <v>184</v>
      </c>
      <c r="E5" s="40" t="s">
        <v>218</v>
      </c>
    </row>
    <row r="6" spans="1:5" ht="15.75" thickBot="1" x14ac:dyDescent="0.3">
      <c r="A6" s="27" t="s">
        <v>178</v>
      </c>
      <c r="B6" s="16">
        <v>0</v>
      </c>
      <c r="C6" s="12" t="s">
        <v>217</v>
      </c>
      <c r="D6" s="12" t="s">
        <v>217</v>
      </c>
      <c r="E6" s="30" t="s">
        <v>183</v>
      </c>
    </row>
    <row r="7" spans="1:5" ht="28.5" customHeight="1" x14ac:dyDescent="0.25">
      <c r="A7" s="53" t="s">
        <v>185</v>
      </c>
      <c r="B7" s="53"/>
      <c r="C7" s="53"/>
      <c r="D7" s="53"/>
      <c r="E7" s="53"/>
    </row>
    <row r="8" spans="1:5" ht="38.25" customHeight="1" x14ac:dyDescent="0.25">
      <c r="A8" s="53" t="s">
        <v>181</v>
      </c>
      <c r="B8" s="53"/>
      <c r="C8" s="53"/>
      <c r="D8" s="53"/>
      <c r="E8" s="53"/>
    </row>
    <row r="10" spans="1:5" ht="15.75" thickBot="1" x14ac:dyDescent="0.3">
      <c r="A10" s="35" t="s">
        <v>190</v>
      </c>
    </row>
    <row r="11" spans="1:5" ht="16.5" thickTop="1" thickBot="1" x14ac:dyDescent="0.3">
      <c r="A11" s="37" t="s">
        <v>163</v>
      </c>
      <c r="B11" s="37" t="s">
        <v>170</v>
      </c>
      <c r="C11" s="17" t="s">
        <v>171</v>
      </c>
      <c r="D11" s="37" t="s">
        <v>170</v>
      </c>
      <c r="E11" s="18"/>
    </row>
    <row r="12" spans="1:5" ht="16.5" thickTop="1" thickBot="1" x14ac:dyDescent="0.3">
      <c r="A12" s="31" t="s">
        <v>164</v>
      </c>
      <c r="B12" s="33">
        <v>168.8</v>
      </c>
      <c r="C12" s="11" t="s">
        <v>172</v>
      </c>
      <c r="D12" s="33">
        <v>418.4</v>
      </c>
    </row>
    <row r="13" spans="1:5" ht="15.75" thickBot="1" x14ac:dyDescent="0.3">
      <c r="A13" s="31" t="s">
        <v>165</v>
      </c>
      <c r="B13" s="38">
        <v>0.7</v>
      </c>
      <c r="C13" s="31" t="s">
        <v>173</v>
      </c>
      <c r="D13" s="33">
        <v>297.90000000000003</v>
      </c>
    </row>
    <row r="14" spans="1:5" ht="15.75" thickBot="1" x14ac:dyDescent="0.3">
      <c r="A14" s="31" t="s">
        <v>166</v>
      </c>
      <c r="B14" s="39">
        <v>18.399999999999999</v>
      </c>
      <c r="C14" s="31" t="s">
        <v>212</v>
      </c>
      <c r="D14" s="33">
        <v>2504.4</v>
      </c>
    </row>
    <row r="15" spans="1:5" ht="23.25" thickBot="1" x14ac:dyDescent="0.3">
      <c r="A15" s="31" t="s">
        <v>167</v>
      </c>
      <c r="B15" s="33">
        <v>246.70000000000005</v>
      </c>
      <c r="C15" s="31" t="s">
        <v>213</v>
      </c>
      <c r="D15" s="33">
        <v>-211.7</v>
      </c>
    </row>
    <row r="16" spans="1:5" ht="15.75" thickBot="1" x14ac:dyDescent="0.3">
      <c r="A16" s="31" t="s">
        <v>168</v>
      </c>
      <c r="B16" s="33">
        <v>2903.1</v>
      </c>
      <c r="C16" s="31" t="s">
        <v>214</v>
      </c>
      <c r="D16" s="39">
        <v>328.6</v>
      </c>
    </row>
    <row r="17" spans="1:4" ht="15.75" thickBot="1" x14ac:dyDescent="0.3">
      <c r="A17" s="32" t="s">
        <v>169</v>
      </c>
      <c r="B17" s="36">
        <v>3337.7</v>
      </c>
      <c r="C17" s="32" t="s">
        <v>169</v>
      </c>
      <c r="D17" s="36">
        <v>3337.6</v>
      </c>
    </row>
    <row r="18" spans="1:4" ht="15.75" thickTop="1" x14ac:dyDescent="0.25"/>
  </sheetData>
  <mergeCells count="2">
    <mergeCell ref="A7:E7"/>
    <mergeCell ref="A8:E8"/>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409ac0fb-07cb-4169-8a26-def2760b5502" ContentTypeId="0x0101009BE89D58CAF0934CA32A20BCFFD353DC" PreviousValue="false"/>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customXsn xmlns="http://schemas.microsoft.com/office/2006/metadata/customXsn">
  <xsnLocation/>
  <cached>True</cached>
  <openByDefault>True</openByDefault>
  <xsnScope/>
</customXsn>
</file>

<file path=customXml/item4.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
        <AccountId xsi:nil="true"/>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Project Record</TermName>
          <TermId xmlns="http://schemas.microsoft.com/office/infopath/2007/PartnerControls">c6e997aa-0fc5-4f15-8a0d-d85f1359ae2e</TermId>
        </TermInfo>
      </Terms>
    </AEMODocumentTypeTaxHTField0>
    <AEMOKeywordsTaxHTField0 xmlns="a14523ce-dede-483e-883a-2d83261080bd">
      <Terms xmlns="http://schemas.microsoft.com/office/infopath/2007/PartnerControls"/>
    </AEMOKeywordsTaxHTField0>
    <TaxCatchAll xmlns="a14523ce-dede-483e-883a-2d83261080bd">
      <Value>6</Value>
    </TaxCatchAll>
    <AEMODescription xmlns="a14523ce-dede-483e-883a-2d83261080bd" xsi:nil="true"/>
    <_dlc_DocId xmlns="a14523ce-dede-483e-883a-2d83261080bd">NETWORKDEV-16-3472</_dlc_DocId>
    <_dlc_DocIdUrl xmlns="a14523ce-dede-483e-883a-2d83261080bd">
      <Url>http://sharedocs/sites/nd/_layouts/15/DocIdRedir.aspx?ID=NETWORKDEV-16-3472</Url>
      <Description>NETWORKDEV-16-3472</Description>
    </_dlc_DocIdUrl>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ct:contentTypeSchema xmlns:ct="http://schemas.microsoft.com/office/2006/metadata/contentType" xmlns:ma="http://schemas.microsoft.com/office/2006/metadata/properties/metaAttributes" ct:_="" ma:_="" ma:contentTypeName="AEMODocument" ma:contentTypeID="0x0101009BE89D58CAF0934CA32A20BCFFD353DC00D6D031ADE1F5E24BB9172C8122DD373F" ma:contentTypeVersion="35" ma:contentTypeDescription="" ma:contentTypeScope="" ma:versionID="f79a4515b2649e0232724d8f5baf3bfe">
  <xsd:schema xmlns:xsd="http://www.w3.org/2001/XMLSchema" xmlns:xs="http://www.w3.org/2001/XMLSchema" xmlns:p="http://schemas.microsoft.com/office/2006/metadata/properties" xmlns:ns2="a14523ce-dede-483e-883a-2d83261080bd" targetNamespace="http://schemas.microsoft.com/office/2006/metadata/properties" ma:root="true" ma:fieldsID="93373a4aefaaa2edbeaf53e23ef65061"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description="" ma:hidden="true" ma:list="{a3d71777-fd6e-4d93-9596-cdbfc51d7a40}" ma:internalName="TaxCatchAll" ma:showField="CatchAllData" ma:web="79121a2e-3fc2-4da1-9991-bb782f4e0e0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a3d71777-fd6e-4d93-9596-cdbfc51d7a40}" ma:internalName="TaxCatchAllLabel" ma:readOnly="true" ma:showField="CatchAllDataLabel" ma:web="79121a2e-3fc2-4da1-9991-bb782f4e0e04">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3;#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76E7BA-A2FD-4828-B161-F37987147331}">
  <ds:schemaRefs>
    <ds:schemaRef ds:uri="Microsoft.SharePoint.Taxonomy.ContentTypeSync"/>
  </ds:schemaRefs>
</ds:datastoreItem>
</file>

<file path=customXml/itemProps2.xml><?xml version="1.0" encoding="utf-8"?>
<ds:datastoreItem xmlns:ds="http://schemas.openxmlformats.org/officeDocument/2006/customXml" ds:itemID="{F2815590-4BB4-4959-B02B-B218D27142B3}">
  <ds:schemaRefs>
    <ds:schemaRef ds:uri="http://schemas.microsoft.com/sharepoint/events"/>
  </ds:schemaRefs>
</ds:datastoreItem>
</file>

<file path=customXml/itemProps3.xml><?xml version="1.0" encoding="utf-8"?>
<ds:datastoreItem xmlns:ds="http://schemas.openxmlformats.org/officeDocument/2006/customXml" ds:itemID="{0280AB2C-F3FE-4FE9-837D-D068F1B2E264}">
  <ds:schemaRefs>
    <ds:schemaRef ds:uri="http://schemas.microsoft.com/office/2006/metadata/customXsn"/>
  </ds:schemaRefs>
</ds:datastoreItem>
</file>

<file path=customXml/itemProps4.xml><?xml version="1.0" encoding="utf-8"?>
<ds:datastoreItem xmlns:ds="http://schemas.openxmlformats.org/officeDocument/2006/customXml" ds:itemID="{27E561BB-23E2-4B34-A2F4-EAF1212C6594}">
  <ds:schemaRefs>
    <ds:schemaRef ds:uri="http://purl.org/dc/terms/"/>
    <ds:schemaRef ds:uri="http://schemas.microsoft.com/office/infopath/2007/PartnerControls"/>
    <ds:schemaRef ds:uri="http://purl.org/dc/dcmitype/"/>
    <ds:schemaRef ds:uri="http://schemas.microsoft.com/office/2006/documentManagement/types"/>
    <ds:schemaRef ds:uri="http://purl.org/dc/elements/1.1/"/>
    <ds:schemaRef ds:uri="a14523ce-dede-483e-883a-2d83261080bd"/>
    <ds:schemaRef ds:uri="http://schemas.microsoft.com/office/2006/metadata/properties"/>
    <ds:schemaRef ds:uri="http://schemas.openxmlformats.org/package/2006/metadata/core-properties"/>
    <ds:schemaRef ds:uri="http://www.w3.org/XML/1998/namespace"/>
  </ds:schemaRefs>
</ds:datastoreItem>
</file>

<file path=customXml/itemProps5.xml><?xml version="1.0" encoding="utf-8"?>
<ds:datastoreItem xmlns:ds="http://schemas.openxmlformats.org/officeDocument/2006/customXml" ds:itemID="{966CE7A4-4D73-446F-94B6-CD3453BDEF5F}">
  <ds:schemaRefs>
    <ds:schemaRef ds:uri="http://schemas.microsoft.com/sharepoint/v3/contenttype/forms"/>
  </ds:schemaRefs>
</ds:datastoreItem>
</file>

<file path=customXml/itemProps6.xml><?xml version="1.0" encoding="utf-8"?>
<ds:datastoreItem xmlns:ds="http://schemas.openxmlformats.org/officeDocument/2006/customXml" ds:itemID="{7D058158-F7E9-42A1-B0B9-9A26B8147A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Introduction</vt:lpstr>
      <vt:lpstr>Maximum demand 1</vt:lpstr>
      <vt:lpstr>Maximum demand 2</vt:lpstr>
      <vt:lpstr>High export to NSW 1</vt:lpstr>
      <vt:lpstr>High export to NSW 2</vt:lpstr>
      <vt:lpstr>Introduction!_ftn2</vt:lpstr>
      <vt:lpstr>Introduction!_ftnref1</vt:lpstr>
      <vt:lpstr>Introduction!_ftnref2</vt:lpstr>
      <vt:lpstr>Introduction!_Toc390415463</vt:lpstr>
    </vt:vector>
  </TitlesOfParts>
  <Company>AEMO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Elijah Pack</dc:creator>
  <cp:lastModifiedBy>Felicity Bodger</cp:lastModifiedBy>
  <dcterms:created xsi:type="dcterms:W3CDTF">2015-05-01T01:09:05Z</dcterms:created>
  <dcterms:modified xsi:type="dcterms:W3CDTF">2017-06-14T02:37:20Z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0x0101009BE89D58CAF0934CA32A20BCFFD353DC00D6D031ADE1F5E24BB9172C8122DD373F</vt:lpwstr>
  </property>
  <property fmtid="{D5CDD505-2E9C-101B-9397-08002B2CF9AE}" pid="3" name="_dlc_DocIdItemGuid">
    <vt:lpwstr>a0622896-7cc1-4fe7-8c15-b56a249a5826</vt:lpwstr>
  </property>
  <property fmtid="{D5CDD505-2E9C-101B-9397-08002B2CF9AE}" pid="4" name="AEMODocumentType">
    <vt:lpwstr>6;#Project Record|c6e997aa-0fc5-4f15-8a0d-d85f1359ae2e</vt:lpwstr>
  </property>
  <property fmtid="{D5CDD505-2E9C-101B-9397-08002B2CF9AE}" pid="5" name="AEMOKeywords">
    <vt:lpwstr/>
  </property>
</Properties>
</file>